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ables/table1.xml" ContentType="application/vnd.openxmlformats-officedocument.spreadsheetml.table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ables/table2.xml" ContentType="application/vnd.openxmlformats-officedocument.spreadsheetml.table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ables/table3.xml" ContentType="application/vnd.openxmlformats-officedocument.spreadsheetml.table+xml"/>
  <Override PartName="/xl/worksheets/sheet21.xml" ContentType="application/vnd.openxmlformats-officedocument.spreadsheetml.worksheet+xml"/>
  <Override PartName="/xl/tables/table4.xml" ContentType="application/vnd.openxmlformats-officedocument.spreadsheetml.table+xml"/>
  <Override PartName="/xl/worksheets/sheet22.xml" ContentType="application/vnd.openxmlformats-officedocument.spreadsheetml.worksheet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vod" sheetId="1" state="visible" r:id="rId1"/>
    <sheet xmlns:r="http://schemas.openxmlformats.org/officeDocument/2006/relationships" name="Príklad K.1" sheetId="2" state="visible" r:id="rId2"/>
    <sheet xmlns:r="http://schemas.openxmlformats.org/officeDocument/2006/relationships" name="Príklad K.2" sheetId="3" state="visible" r:id="rId3"/>
    <sheet xmlns:r="http://schemas.openxmlformats.org/officeDocument/2006/relationships" name="Príklad K.3" sheetId="4" state="visible" r:id="rId4"/>
    <sheet xmlns:r="http://schemas.openxmlformats.org/officeDocument/2006/relationships" name="Príklad K.4" sheetId="5" state="visible" r:id="rId5"/>
    <sheet xmlns:r="http://schemas.openxmlformats.org/officeDocument/2006/relationships" name="Príklad K.5" sheetId="6" state="visible" r:id="rId6"/>
    <sheet xmlns:r="http://schemas.openxmlformats.org/officeDocument/2006/relationships" name="Príklad K.6" sheetId="21" r:id="rId24"/>
    <sheet xmlns:r="http://schemas.openxmlformats.org/officeDocument/2006/relationships" name="Cvičenie K.1" sheetId="7" state="visible" r:id="rId7"/>
    <sheet xmlns:r="http://schemas.openxmlformats.org/officeDocument/2006/relationships" name="Cvičenie K.2" sheetId="8" state="visible" r:id="rId8"/>
    <sheet xmlns:r="http://schemas.openxmlformats.org/officeDocument/2006/relationships" name="Cvičenie K.3" sheetId="9" state="visible" r:id="rId9"/>
    <sheet xmlns:r="http://schemas.openxmlformats.org/officeDocument/2006/relationships" name="Cvičenie K.4" sheetId="10" state="visible" r:id="rId10"/>
    <sheet xmlns:r="http://schemas.openxmlformats.org/officeDocument/2006/relationships" name="Cvičenie K.5" sheetId="11" state="visible" r:id="rId11"/>
    <sheet xmlns:r="http://schemas.openxmlformats.org/officeDocument/2006/relationships" name="Cvičenie K.6" sheetId="22" r:id="rId25"/>
    <sheet xmlns:r="http://schemas.openxmlformats.org/officeDocument/2006/relationships" name="Navyše" sheetId="12" state="visible" r:id="rId12"/>
    <sheet xmlns:r="http://schemas.openxmlformats.org/officeDocument/2006/relationships" name="Navyše – Časová os" sheetId="17" r:id="rId20"/>
    <sheet xmlns:r="http://schemas.openxmlformats.org/officeDocument/2006/relationships" name="Navyše – Časová os – cvič." sheetId="18" r:id="rId21"/>
    <sheet xmlns:r="http://schemas.openxmlformats.org/officeDocument/2006/relationships" name="Navyše – Počítané pole" sheetId="19" r:id="rId22"/>
    <sheet xmlns:r="http://schemas.openxmlformats.org/officeDocument/2006/relationships" name="Navyše – Počítané pole – cvič." sheetId="20" r:id="rId23"/>
    <sheet xmlns:r="http://schemas.openxmlformats.org/officeDocument/2006/relationships" name="Prepravy" sheetId="13" state="visible" r:id="rId13"/>
    <sheet xmlns:r="http://schemas.openxmlformats.org/officeDocument/2006/relationships" name="Nové prepravy" sheetId="14" state="visible" r:id="rId14"/>
    <sheet xmlns:r="http://schemas.openxmlformats.org/officeDocument/2006/relationships" name="Študenti" sheetId="15" state="visible" r:id="rId15"/>
    <sheet xmlns:r="http://schemas.openxmlformats.org/officeDocument/2006/relationships" name="Ďalšie úlohy" sheetId="16" state="visible" r:id="rId16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2">
    <numFmt numFmtId="164" formatCode="0\ %"/>
    <numFmt numFmtId="165" formatCode="0.00&quot; €&quot;"/>
    <numFmt numFmtId="166" formatCode="#,##0.00&quot; €&quot;"/>
    <numFmt numFmtId="167" formatCode="yyyy-mm-dd"/>
    <numFmt numFmtId="168" formatCode="d. m. yyyy"/>
    <numFmt numFmtId="169" formatCode="#,##0&quot; €&quot;"/>
    <numFmt numFmtId="170" formatCode="0.0\ %"/>
    <numFmt numFmtId="171" formatCode="0&quot;. štvrťrok&quot;"/>
    <numFmt numFmtId="172" formatCode="0.0000"/>
    <numFmt numFmtId="173" formatCode="0.0"/>
    <numFmt numFmtId="174" formatCode="0.000"/>
    <numFmt numFmtId="175" formatCode="d\.\ m\."/>
  </numFmts>
  <fonts count="14">
    <font>
      <sz val="11"/>
      <color theme="1"/>
      <name val="Calibri"/>
      <family val="2"/>
      <scheme val="minor"/>
    </font>
    <font>
      <i val="1"/>
      <sz val="10"/>
      <color rgb="FF666666"/>
      <name val="Arial"/>
    </font>
    <font>
      <b val="1"/>
      <sz val="14"/>
      <name val="Arial"/>
    </font>
    <font>
      <b val="1"/>
      <sz val="11"/>
      <name val="Arial"/>
    </font>
    <font>
      <sz val="11"/>
      <name val="Arial"/>
    </font>
    <font>
      <sz val="10"/>
      <color rgb="FF444444"/>
      <name val="Arial"/>
    </font>
    <font>
      <u val="single"/>
      <sz val="11"/>
      <color rgb="FF0563C1"/>
      <name val="Arial"/>
    </font>
    <font>
      <sz val="11"/>
      <color theme="1"/>
      <name val="Calibri"/>
      <family val="2"/>
      <scheme val="minor"/>
    </font>
    <font>
      <i/>
      <sz val="10"/>
      <color rgb="FF666666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color rgb="FF444444"/>
      <name val="Arial"/>
      <family val="2"/>
      <charset val="238"/>
    </font>
    <font>
      <u/>
      <sz val="11"/>
      <color rgb="FF0563C1"/>
      <name val="Arial"/>
      <family val="2"/>
      <charset val="238"/>
    </font>
  </fonts>
  <fills count="8">
    <fill>
      <patternFill/>
    </fill>
    <fill>
      <patternFill patternType="gray125"/>
    </fill>
    <fill>
      <patternFill patternType="solid">
        <fgColor rgb="FFFFFF00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FCE4E4"/>
      </patternFill>
    </fill>
    <fill>
      <patternFill patternType="none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2">
    <xf numFmtId="0" fontId="0" fillId="0" borderId="0"/>
    <xf numFmtId="0" fontId="7" fillId="6" borderId="0"/>
  </cellStyleXfs>
  <cellXfs count="6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/>
    </xf>
    <xf numFmtId="164" fontId="3" fillId="3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4" fillId="5" borderId="1" applyAlignment="1" pivotButton="0" quotePrefix="0" xfId="0">
      <alignment horizontal="center"/>
    </xf>
    <xf numFmtId="0" fontId="5" fillId="0" borderId="0" pivotButton="0" quotePrefix="0" xfId="0"/>
    <xf numFmtId="0" fontId="4" fillId="0" borderId="1" pivotButton="0" quotePrefix="0" xfId="0"/>
    <xf numFmtId="166" fontId="4" fillId="4" borderId="1" pivotButton="0" quotePrefix="0" xfId="0"/>
    <xf numFmtId="0" fontId="3" fillId="0" borderId="1" pivotButton="0" quotePrefix="0" xfId="0"/>
    <xf numFmtId="168" fontId="4" fillId="0" borderId="1" applyAlignment="1" pivotButton="0" quotePrefix="0" xfId="0">
      <alignment horizontal="center"/>
    </xf>
    <xf numFmtId="166" fontId="4" fillId="0" borderId="1" pivotButton="0" quotePrefix="0" xfId="0"/>
    <xf numFmtId="169" fontId="4" fillId="0" borderId="1" pivotButton="0" quotePrefix="0" xfId="0"/>
    <xf numFmtId="169" fontId="3" fillId="0" borderId="1" pivotButton="0" quotePrefix="0" xfId="0"/>
    <xf numFmtId="1" fontId="4" fillId="4" borderId="1" applyAlignment="1" pivotButton="0" quotePrefix="0" xfId="0">
      <alignment horizontal="center"/>
    </xf>
    <xf numFmtId="170" fontId="4" fillId="4" borderId="1" applyAlignment="1" pivotButton="0" quotePrefix="0" xfId="0">
      <alignment horizontal="center"/>
    </xf>
    <xf numFmtId="166" fontId="4" fillId="5" borderId="1" pivotButton="0" quotePrefix="0" xfId="0"/>
    <xf numFmtId="171" fontId="4" fillId="0" borderId="1" pivotButton="0" quotePrefix="0" xfId="0"/>
    <xf numFmtId="1" fontId="4" fillId="0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168" fontId="3" fillId="3" borderId="1" applyAlignment="1" pivotButton="0" quotePrefix="0" xfId="0">
      <alignment horizontal="center"/>
    </xf>
    <xf numFmtId="170" fontId="4" fillId="5" borderId="1" applyAlignment="1" pivotButton="0" quotePrefix="0" xfId="0">
      <alignment horizontal="center"/>
    </xf>
    <xf numFmtId="0" fontId="4" fillId="4" borderId="1" pivotButton="0" quotePrefix="0" xfId="0"/>
    <xf numFmtId="168" fontId="4" fillId="0" borderId="0" pivotButton="0" quotePrefix="0" xfId="0"/>
    <xf numFmtId="1" fontId="4" fillId="0" borderId="0" pivotButton="0" quotePrefix="0" xfId="0"/>
    <xf numFmtId="166" fontId="4" fillId="0" borderId="0" pivotButton="0" quotePrefix="0" xfId="0"/>
    <xf numFmtId="169" fontId="4" fillId="0" borderId="0" pivotButton="0" quotePrefix="0" xfId="0"/>
    <xf numFmtId="0" fontId="6" fillId="0" borderId="0" pivotButton="0" quotePrefix="0" xfId="0"/>
    <xf numFmtId="0" fontId="7" fillId="6" borderId="0" xfId="1"/>
    <xf numFmtId="0" fontId="8" fillId="6" borderId="0" xfId="1" applyFont="1"/>
    <xf numFmtId="0" fontId="9" fillId="6" borderId="0" xfId="1" applyFont="1"/>
    <xf numFmtId="0" fontId="10" fillId="6" borderId="0" xfId="1" applyFont="1"/>
    <xf numFmtId="0" fontId="11" fillId="6" borderId="0" xfId="1" applyFont="1"/>
    <xf numFmtId="0" fontId="10" fillId="2" borderId="2" xfId="1" applyFont="1" applyFill="1" applyBorder="1" applyAlignment="1">
      <alignment horizontal="center"/>
    </xf>
    <xf numFmtId="164" fontId="10" fillId="3" borderId="2" xfId="1" applyNumberFormat="1" applyFont="1" applyFill="1" applyBorder="1" applyAlignment="1">
      <alignment horizontal="center"/>
    </xf>
    <xf numFmtId="165" fontId="11" fillId="4" borderId="2" xfId="1" applyNumberFormat="1" applyFont="1" applyFill="1" applyBorder="1" applyAlignment="1">
      <alignment horizontal="center"/>
    </xf>
    <xf numFmtId="165" fontId="11" fillId="5" borderId="2" xfId="1" applyNumberFormat="1" applyFont="1" applyFill="1" applyBorder="1" applyAlignment="1">
      <alignment horizontal="center"/>
    </xf>
    <xf numFmtId="0" fontId="11" fillId="6" borderId="2" xfId="1" applyFont="1" applyBorder="1"/>
    <xf numFmtId="0" fontId="11" fillId="6" borderId="2" xfId="1" applyFont="1" applyBorder="1" applyAlignment="1">
      <alignment horizontal="center"/>
    </xf>
    <xf numFmtId="0" fontId="11" fillId="4" borderId="2" xfId="1" applyFont="1" applyFill="1" applyBorder="1" applyAlignment="1">
      <alignment horizontal="center"/>
    </xf>
    <xf numFmtId="0" fontId="12" fillId="6" borderId="0" xfId="1" applyFont="1"/>
    <xf numFmtId="2" fontId="11" fillId="4" borderId="2" xfId="1" applyNumberFormat="1" applyFont="1" applyFill="1" applyBorder="1" applyAlignment="1">
      <alignment horizontal="center"/>
    </xf>
    <xf numFmtId="172" fontId="11" fillId="4" borderId="2" xfId="1" applyNumberFormat="1" applyFont="1" applyFill="1" applyBorder="1" applyAlignment="1">
      <alignment horizontal="center"/>
    </xf>
    <xf numFmtId="173" fontId="11" fillId="4" borderId="2" xfId="1" applyNumberFormat="1" applyFont="1" applyFill="1" applyBorder="1" applyAlignment="1">
      <alignment horizontal="center"/>
    </xf>
    <xf numFmtId="2" fontId="11" fillId="3" borderId="2" xfId="1" applyNumberFormat="1" applyFont="1" applyFill="1" applyBorder="1" applyAlignment="1">
      <alignment horizontal="center"/>
    </xf>
    <xf numFmtId="174" fontId="11" fillId="4" borderId="2" xfId="1" applyNumberFormat="1" applyFont="1" applyFill="1" applyBorder="1" applyAlignment="1">
      <alignment horizontal="center"/>
    </xf>
    <xf numFmtId="170" fontId="11" fillId="4" borderId="2" xfId="1" applyNumberFormat="1" applyFont="1" applyFill="1" applyBorder="1" applyAlignment="1">
      <alignment horizontal="center"/>
    </xf>
    <xf numFmtId="164" fontId="11" fillId="4" borderId="2" xfId="1" applyNumberFormat="1" applyFont="1" applyFill="1" applyBorder="1" applyAlignment="1">
      <alignment horizontal="center"/>
    </xf>
    <xf numFmtId="3" fontId="11" fillId="6" borderId="2" xfId="1" applyNumberFormat="1" applyFont="1" applyBorder="1" applyAlignment="1">
      <alignment horizontal="center"/>
    </xf>
    <xf numFmtId="0" fontId="10" fillId="6" borderId="2" xfId="1" applyFont="1" applyBorder="1"/>
    <xf numFmtId="3" fontId="11" fillId="4" borderId="2" xfId="1" applyNumberFormat="1" applyFont="1" applyFill="1" applyBorder="1" applyAlignment="1">
      <alignment horizontal="center"/>
    </xf>
    <xf numFmtId="169" fontId="11" fillId="6" borderId="2" xfId="1" applyNumberFormat="1" applyFont="1" applyBorder="1" applyAlignment="1">
      <alignment horizontal="center"/>
    </xf>
    <xf numFmtId="169" fontId="11" fillId="4" borderId="2" xfId="1" applyNumberFormat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174" fontId="11" fillId="6" borderId="2" xfId="1" applyNumberFormat="1" applyFont="1" applyBorder="1" applyAlignment="1">
      <alignment horizontal="center"/>
    </xf>
    <xf numFmtId="173" fontId="11" fillId="6" borderId="2" xfId="1" applyNumberFormat="1" applyFont="1" applyBorder="1" applyAlignment="1">
      <alignment horizontal="center"/>
    </xf>
    <xf numFmtId="0" fontId="10" fillId="2" borderId="2" xfId="1" applyFont="1" applyFill="1" applyBorder="1" applyAlignment="1">
      <alignment horizontal="center" vertical="center" wrapText="1"/>
    </xf>
    <xf numFmtId="175" fontId="11" fillId="6" borderId="2" xfId="1" applyNumberFormat="1" applyFont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169" fontId="11" fillId="3" borderId="2" xfId="1" applyNumberFormat="1" applyFont="1" applyFill="1" applyBorder="1" applyAlignment="1">
      <alignment horizontal="center"/>
    </xf>
    <xf numFmtId="166" fontId="11" fillId="6" borderId="2" xfId="1" applyNumberFormat="1" applyFont="1" applyBorder="1" applyAlignment="1">
      <alignment horizontal="center"/>
    </xf>
    <xf numFmtId="0" fontId="13" fillId="6" borderId="0" xfId="1" applyFont="1"/>
    <xf numFmtId="0" fontId="11" fillId="7" borderId="2" xfId="1" applyFont="1" applyFill="1" applyBorder="1" applyAlignment="1">
      <alignment horizontal="center"/>
    </xf>
  </cellXfs>
  <cellStyles count="1">
    <cellStyle name="Normal" xfId="0" builtinId="0" hidden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Relationship Id="rId19" Type="http://schemas.openxmlformats.org/officeDocument/2006/relationships/sheetMetadata" Target="metadata.xml"/><Relationship Id="rId20" Type="http://schemas.openxmlformats.org/officeDocument/2006/relationships/worksheet" Target="/xl/worksheets/sheet17.xml"/><Relationship Id="rId21" Type="http://schemas.openxmlformats.org/officeDocument/2006/relationships/worksheet" Target="/xl/worksheets/sheet18.xml"/><Relationship Id="rId22" Type="http://schemas.openxmlformats.org/officeDocument/2006/relationships/worksheet" Target="/xl/worksheets/sheet19.xml"/><Relationship Id="rId23" Type="http://schemas.openxmlformats.org/officeDocument/2006/relationships/worksheet" Target="/xl/worksheets/sheet20.xml"/><Relationship Id="rId24" Type="http://schemas.openxmlformats.org/officeDocument/2006/relationships/worksheet" Target="/xl/worksheets/sheet21.xml"/><Relationship Id="rId25" Type="http://schemas.openxmlformats.org/officeDocument/2006/relationships/worksheet" Target="/xl/worksheets/sheet22.xml"/></Relationships>
</file>

<file path=xl/tables/table1.xml><?xml version="1.0" encoding="utf-8"?>
<table xmlns="http://schemas.openxmlformats.org/spreadsheetml/2006/main" id="1" name="Prepravy" displayName="Prepravy" ref="A1:H421" headerRowCount="1">
  <autoFilter ref="A1:H421"/>
  <tableColumns count="8">
    <tableColumn id="1" name="Dátum"/>
    <tableColumn id="2" name="Zákazník"/>
    <tableColumn id="3" name="Mesto"/>
    <tableColumn id="4" name="Vozidlo"/>
    <tableColumn id="5" name="Vodič"/>
    <tableColumn id="6" name="Km"/>
    <tableColumn id="7" name="Tržba"/>
    <tableColumn id="8" name="Náklady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Studenti" displayName="Studenti" ref="A1:K148" headerRowCount="1">
  <autoFilter ref="A1:K148"/>
  <tableColumns count="11">
    <tableColumn id="1" name="Meno"/>
    <tableColumn id="2" name="Priezvisko"/>
    <tableColumn id="3" name="Skupina"/>
    <tableColumn id="4" name="Známka"/>
    <tableColumn id="5" name="Narodený"/>
    <tableColumn id="6" name="Mobil"/>
    <tableColumn id="7" name="Zviera"/>
    <tableColumn id="8" name="Súrodenci"/>
    <tableColumn id="9" name="Vreckové"/>
    <tableColumn id="10" name="Výška"/>
    <tableColumn id="11" name="Hmotnosť"/>
  </tableColumns>
  <tableStyleInfo name="TableStyleMedium2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Predaj" displayName="tPredaj" ref="B5:G53">
  <autoFilter ref="B5:G53" xr:uid="{00000000-0009-0000-0100-000001000000}"/>
  <tableColumns count="6">
    <tableColumn id="2" xr3:uid="{00000000-0010-0000-0000-000002000000}" name="Mesiac"/>
    <tableColumn id="3" xr3:uid="{00000000-0010-0000-0000-000003000000}" name="Predajca"/>
    <tableColumn id="4" xr3:uid="{00000000-0010-0000-0000-000004000000}" name="Produkt"/>
    <tableColumn id="5" xr3:uid="{00000000-0010-0000-0000-000005000000}" name="Kusy"/>
    <tableColumn id="6" xr3:uid="{00000000-0010-0000-0000-000006000000}" name="Cena"/>
    <tableColumn id="7" xr3:uid="{00000000-0010-0000-0000-000007000000}" name="Tržba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Jazdy" displayName="tJazdy" ref="B10:F52">
  <autoFilter ref="B10:F52" xr:uid="{00000000-0009-0000-0100-000002000000}"/>
  <tableColumns count="5">
    <tableColumn id="2" xr3:uid="{00000000-0010-0000-0100-000002000000}" name="Deň"/>
    <tableColumn id="3" xr3:uid="{00000000-0010-0000-0100-000003000000}" name="Vodič"/>
    <tableColumn id="4" xr3:uid="{00000000-0010-0000-0100-000004000000}" name="Typ jazdy"/>
    <tableColumn id="5" xr3:uid="{00000000-0010-0000-0100-000005000000}" name="Km"/>
    <tableColumn id="6" xr3:uid="{00000000-0010-0000-0100-000006000000}" name="Tržba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1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16.xml.rels><Relationships xmlns="http://schemas.openxmlformats.org/package/2006/relationships"><Relationship Type="http://schemas.openxmlformats.org/officeDocument/2006/relationships/hyperlink" Target="https://adamko.fpedas.uniza.sk/externe/opakovanie/" TargetMode="External" Id="rId1"/></Relationships>
</file>

<file path=xl/worksheets/_rels/sheet21.xml.rels><?xml version='1.0' encoding='UTF-8' standalone='yes'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22.xml.rels><?xml version='1.0' encoding='UTF-8' standalone='yes'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tabSelected="1" workbookViewId="0">
      <selection activeCell="B1" sqref="B1"/>
    </sheetView>
  </sheetViews>
  <sheetFormatPr baseColWidth="8" defaultRowHeight="15"/>
  <cols>
    <col width="3" customWidth="1" min="1" max="1"/>
    <col width="14" customWidth="1" min="2" max="2"/>
    <col width="100" customWidth="1" min="3" max="3"/>
  </cols>
  <sheetData>
    <row r="1">
      <c r="B1" s="1" t="inlineStr">
        <is>
          <t xml:space="preserve">verzia 28.9.2026</t>
        </is>
      </c>
    </row>
    <row r="2">
      <c r="B2" s="2" t="inlineStr">
        <is>
          <t xml:space="preserve">Kontingenčné tabuľky — veľká tabuľka zhrnutá na pár klikov</t>
        </is>
      </c>
    </row>
    <row r="4">
      <c r="B4" s="3" t="inlineStr">
        <is>
          <t xml:space="preserve">Čo v zošite nájdete</t>
        </is>
      </c>
    </row>
    <row r="5">
      <c r="B5" s="4" t="inlineStr">
        <is>
          <t xml:space="preserve">K.1  Prvá kontingenčná tabuľka — aké musia byť zdrojové údaje; polia v riadkoch, stĺpcoch, hodnotách a vo filtri.</t>
        </is>
      </c>
    </row>
    <row r="6">
      <c r="B6" s="4" t="inlineStr">
        <is>
          <t xml:space="preserve">K.2  Súčet, počet, priemer a percentá — Zhrnúť hodnoty podľa, Zobraziť hodnoty ako.</t>
        </is>
      </c>
    </row>
    <row r="7">
      <c r="B7" s="4" t="inlineStr">
        <is>
          <t xml:space="preserve">K.3  Zoskupenie — dátumy na mesiace, štvrťroky a roky, čísla do intervalov.</t>
        </is>
      </c>
    </row>
    <row r="8">
      <c r="B8" s="4" t="inlineStr">
        <is>
          <t xml:space="preserve">K.4  Rýchly filter — výber položiek v jednej kontingenčnej tabuľke.</t>
        </is>
      </c>
    </row>
    <row r="9">
      <c r="B9" s="4" t="inlineStr">
        <is>
          <t xml:space="preserve">K.5  Obnovenie — doplnenie zdroja, automatické rozšírenie tabuľky a kontrola výsledku.</t>
        </is>
      </c>
    </row>
    <row r="10">
      <c r="B10" s="4" t="inlineStr">
        <is>
          <t xml:space="preserve">Navyše — to isté vzorcami: Unique, Sort a SumIfs poskladajú tabuľku, ktorá sa prepočíta sama.</t>
        </is>
      </c>
    </row>
    <row r="12">
      <c r="B12" s="4" t="inlineStr">
        <is>
          <t xml:space="preserve">Údaje: hárok Prepravy — 420 prepráv dopravnej firmy zo Žiliny za roky 2024 a 2025 (tabuľka Prepravy), hárok Nové prepravy —</t>
        </is>
      </c>
    </row>
    <row r="13">
      <c r="B13" s="4" t="inlineStr">
        <is>
          <t xml:space="preserve">prepravy z januára a februára 2026 na doplnenie, hárok Študenti — 147 študentov (tabuľka Studenti).</t>
        </is>
      </c>
    </row>
    <row r="14">
      <c r="B14" s="4" t="inlineStr">
        <is>
          <t xml:space="preserve">K.1 až K.5 pracujú s Prepravami a Študentmi. K.6 má vlastné lokálne tabuľky predaja a jázd taxislužby.</t>
        </is>
      </c>
    </row>
    <row r="15">
      <c r="B15" s="4" t="inlineStr">
        <is>
          <t xml:space="preserve">Kontingenčnú tabuľku v príklade vložíte vedľa tabuľky „Výsledok, ktorý má vyjsť“ — tá je spočítaná vzorcami a musí sa zhodovať.</t>
        </is>
      </c>
    </row>
    <row r="16">
      <c r="B16" s="4" t="inlineStr">
        <is>
          <t xml:space="preserve">Každé cvičenie končí kontrolou — nevynechajte ju.</t>
        </is>
      </c>
    </row>
    <row r="18">
      <c r="B18" s="3" t="inlineStr">
        <is>
          <t xml:space="preserve">Príklady a cvičenia K.1 až K.6 sú jadro. Čo nestihnete, dorobte doma. Navyše je dobrovoľné a nie je na teste.</t>
        </is>
      </c>
    </row>
    <row r="19">
      <c r="B19" s="4" t="inlineStr">
        <is>
          <t xml:space="preserve">K.6  Kontingenčný graf — predaj a taxislužba; zdrojové tabuľky sú priamo na príslušných hárkoch.</t>
        </is>
      </c>
    </row>
    <row r="20">
      <c r="B20" s="4" t="inlineStr">
        <is>
          <t xml:space="preserve">Navyše — Časová os: časový filter a prepojenie viacerých kontingenčných tabuliek.</t>
        </is>
      </c>
    </row>
    <row r="21">
      <c r="B21" s="4" t="inlineStr">
        <is>
          <t xml:space="preserve">Navyše — Počítané pole: marža, tržba na km a zisk; príklad aj cvičenie.</t>
        </is>
      </c>
    </row>
    <row r="23">
      <c r="B23" s="3" t="inlineStr">
        <is>
          <t xml:space="preserve">Farby v zošite</t>
        </is>
      </c>
    </row>
    <row r="24">
      <c r="B24" s="5" t="inlineStr">
        <is>
          <t xml:space="preserve">Produkt</t>
        </is>
      </c>
      <c r="C24" s="4" t="inlineStr">
        <is>
          <t xml:space="preserve">hlavička tabuľky</t>
        </is>
      </c>
    </row>
    <row r="25">
      <c r="B25" s="6" t="n">
        <v>0.15</v>
      </c>
      <c r="C25" s="4" t="inlineStr">
        <is>
          <t xml:space="preserve">vstup — sem píšete alebo toto meníte; vzorce sa naň odvolávajú</t>
        </is>
      </c>
    </row>
    <row r="26">
      <c r="B26" s="7">
        <f>8.9*(1-B25)</f>
        <v>7.565</v>
      </c>
      <c r="C26" s="4" t="inlineStr">
        <is>
          <t xml:space="preserve">vzorec — výsledok výpočtu (tento počíta cenu 8,90 € po zľave z bunky B25)</t>
        </is>
      </c>
    </row>
    <row r="27">
      <c r="B27" s="8">
        <f>8.9*(1-B28)</f>
        <v>8.9</v>
      </c>
      <c r="C27" s="4" t="inlineStr">
        <is>
          <t xml:space="preserve">vzorec, ktorý vyzerá rozumne, ale počíta niečo iné — ukážka, ako to nerobiť (tento odkazuje na prázdnu bunku B28, a tak zľavu neodpočíta)</t>
        </is>
      </c>
    </row>
    <row r="29">
      <c r="B29" s="3" t="inlineStr">
        <is>
          <t xml:space="preserve">Pravidlá, ktoré si z toho odneste:</t>
        </is>
      </c>
    </row>
    <row r="30">
      <c r="B30" s="4" t="inlineStr">
        <is>
          <t xml:space="preserve">Zdroj: jeden riadok = jeden záznam, jeden stĺpec = jeden druh údaja, hlavička v jednom riadku, bez prázdnych riadkov a medzisúčtov.</t>
        </is>
      </c>
    </row>
    <row r="31">
      <c r="B31" s="4" t="inlineStr">
        <is>
          <t xml:space="preserve">Zdroj premeňte na tabuľku (Ctrl+T) — kontingenčná tabuľka potom po obnovení zahrnie aj nové riadky.</t>
        </is>
      </c>
    </row>
    <row r="32">
      <c r="B32" s="4" t="inlineStr">
        <is>
          <t xml:space="preserve">Po zmene údajov sa kontingenčná tabuľka neobnoví sama: pravý klik → Obnoviť (Alt+F5), všetky naraz Ctrl+Alt+F5.</t>
        </is>
      </c>
    </row>
    <row r="33">
      <c r="B33" s="4" t="inlineStr">
        <is>
          <t xml:space="preserve">Výsledok si overte: celkový súčet musí sedieť so súčtom stĺpca v zdroji a aspoň jedno číslo overte vzorcom SumIfs.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3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6" customWidth="1" min="3" max="3"/>
    <col width="13" customWidth="1" min="4" max="4"/>
    <col width="15" customWidth="1" min="5" max="5"/>
    <col width="15" customWidth="1" min="6" max="6"/>
    <col width="3" customWidth="1" min="7" max="7"/>
  </cols>
  <sheetData>
    <row r="1">
      <c r="B1" s="2" t="inlineStr">
        <is>
          <t>Príklad K.1 — Prvá kontingenčná tabuľka</t>
        </is>
      </c>
    </row>
    <row r="3">
      <c r="B3" s="4" t="inlineStr">
        <is>
          <t>Na hárku Prepravy je 420 prepráv dopravnej firmy zo Žiliny za roky 2024 a 2025 — každý riadok je jedna preprava. Aké tržby máme podľa miest a vozidiel?</t>
        </is>
      </c>
    </row>
    <row r="5">
      <c r="B5" s="3" t="inlineStr">
        <is>
          <t>Postup:</t>
        </is>
      </c>
    </row>
    <row r="6">
      <c r="B6" s="9" t="inlineStr">
        <is>
          <t>1) Kliknite do tabuľky na hárku Prepravy a zvoľte Vložiť → Kontingenčná tabuľka. Tabuľka alebo rozsah: Prepravy. Umiestnenie: Existujúci hárok, bunka H18 na tomto hárku.</t>
        </is>
      </c>
    </row>
    <row r="7">
      <c r="B7" s="9" t="inlineStr">
        <is>
          <t>2) V paneli Polia kontingenčnej tabuľky potiahnite Mesto do oblasti Riadky a Tržbu do oblasti Hodnoty — vznikne súčet tržieb podľa miest.</t>
        </is>
      </c>
    </row>
    <row r="8">
      <c r="B8" s="9" t="inlineStr">
        <is>
          <t>3) Vozidlo potiahnite do oblasti Stĺpce. Každé mesto sa rozdelí podľa vozidiel, vpravo aj dole pribudne Celkový súčet.</t>
        </is>
      </c>
    </row>
    <row r="9">
      <c r="B9" s="9" t="inlineStr">
        <is>
          <t>4) Zákazníka potiahnite do oblasti Filtre. Nad tabuľkou pribudne rozbaľovací zoznam — vyberte jedného zákazníka a potom zasa (Všetko).</t>
        </is>
      </c>
    </row>
    <row r="10">
      <c r="B10" s="9" t="inlineStr">
        <is>
          <t>5) Prehoďte Mesto a Vozidlo medzi Riadkami a Stĺpcami. Čísla ostanú rovnaké, zmení sa len pohľad.</t>
        </is>
      </c>
    </row>
    <row r="11">
      <c r="B11" s="9" t="inlineStr">
        <is>
          <t>6) Pravý klik na číslo → Nastavenie poľa hodnoty → Formát čísla: mena na dve desatinné miesta. Formát nastavený len bunkám by sa pri zmene stratil.</t>
        </is>
      </c>
    </row>
    <row r="12">
      <c r="B12" s="9" t="inlineStr">
        <is>
          <t>7) Dvojklik na ľubovoľné číslo vloží nový hárok so všetkými prepravami, z ktorých číslo vzniklo. Ten hárok potom pokojne zmažte.</t>
        </is>
      </c>
    </row>
    <row r="16">
      <c r="B16" s="3" t="inlineStr">
        <is>
          <t>Výsledok, ktorý má vyjsť</t>
        </is>
      </c>
    </row>
    <row r="17">
      <c r="B17" s="1" t="inlineStr">
        <is>
          <t>vzorce SumIfs z tabuľky Prepravy — kontingenčná tabuľka musí dať to isté</t>
        </is>
      </c>
    </row>
    <row r="18">
      <c r="B18" s="5" t="inlineStr">
        <is>
          <t>Mesto</t>
        </is>
      </c>
      <c r="C18" s="5" t="inlineStr">
        <is>
          <t>Dodávka</t>
        </is>
      </c>
      <c r="D18" s="5" t="inlineStr">
        <is>
          <t>Kamión</t>
        </is>
      </c>
      <c r="E18" s="5" t="inlineStr">
        <is>
          <t>Nákladné auto</t>
        </is>
      </c>
      <c r="F18" s="5" t="inlineStr">
        <is>
          <t>Celkový súčet</t>
        </is>
      </c>
    </row>
    <row r="19">
      <c r="B19" s="10" t="inlineStr">
        <is>
          <t>Banská Bystrica</t>
        </is>
      </c>
      <c r="C19" s="11">
        <f>SUMIFS(Prepravy[Tržba],Prepravy[Mesto],$B19,Prepravy[Vozidlo],C$18)</f>
        <v>3550.97</v>
      </c>
      <c r="D19" s="11">
        <f>SUMIFS(Prepravy[Tržba],Prepravy[Mesto],$B19,Prepravy[Vozidlo],D$18)</f>
        <v>2764.02</v>
      </c>
      <c r="E19" s="11">
        <f>SUMIFS(Prepravy[Tržba],Prepravy[Mesto],$B19,Prepravy[Vozidlo],E$18)</f>
        <v>3807.84</v>
      </c>
      <c r="F19" s="11">
        <f>SUM(C19:E19)</f>
        <v>10122.83</v>
      </c>
    </row>
    <row r="20">
      <c r="B20" s="10" t="inlineStr">
        <is>
          <t>Bratislava</t>
        </is>
      </c>
      <c r="C20" s="11">
        <f>SUMIFS(Prepravy[Tržba],Prepravy[Mesto],$B20,Prepravy[Vozidlo],C$18)</f>
        <v>11434.75</v>
      </c>
      <c r="D20" s="11">
        <f>SUMIFS(Prepravy[Tržba],Prepravy[Mesto],$B20,Prepravy[Vozidlo],D$18)</f>
        <v>13429.09</v>
      </c>
      <c r="E20" s="11">
        <f>SUMIFS(Prepravy[Tržba],Prepravy[Mesto],$B20,Prepravy[Vozidlo],E$18)</f>
        <v>12292.97</v>
      </c>
      <c r="F20" s="11">
        <f>SUM(C20:E20)</f>
        <v>37156.81</v>
      </c>
    </row>
    <row r="21">
      <c r="B21" s="10" t="inlineStr">
        <is>
          <t>Košice</t>
        </is>
      </c>
      <c r="C21" s="11">
        <f>SUMIFS(Prepravy[Tržba],Prepravy[Mesto],$B21,Prepravy[Vozidlo],C$18)</f>
        <v>5758.31</v>
      </c>
      <c r="D21" s="11">
        <f>SUMIFS(Prepravy[Tržba],Prepravy[Mesto],$B21,Prepravy[Vozidlo],D$18)</f>
        <v>5435.16</v>
      </c>
      <c r="E21" s="11">
        <f>SUMIFS(Prepravy[Tržba],Prepravy[Mesto],$B21,Prepravy[Vozidlo],E$18)</f>
        <v>9928</v>
      </c>
      <c r="F21" s="11">
        <f>SUM(C21:E21)</f>
        <v>21121.47</v>
      </c>
    </row>
    <row r="22">
      <c r="B22" s="10" t="inlineStr">
        <is>
          <t>Martin</t>
        </is>
      </c>
      <c r="C22" s="11">
        <f>SUMIFS(Prepravy[Tržba],Prepravy[Mesto],$B22,Prepravy[Vozidlo],C$18)</f>
        <v>1745.33</v>
      </c>
      <c r="D22" s="11">
        <f>SUMIFS(Prepravy[Tržba],Prepravy[Mesto],$B22,Prepravy[Vozidlo],D$18)</f>
        <v>1752.42</v>
      </c>
      <c r="E22" s="11">
        <f>SUMIFS(Prepravy[Tržba],Prepravy[Mesto],$B22,Prepravy[Vozidlo],E$18)</f>
        <v>1628.73</v>
      </c>
      <c r="F22" s="11">
        <f>SUM(C22:E22)</f>
        <v>5126.48</v>
      </c>
    </row>
    <row r="23">
      <c r="B23" s="10" t="inlineStr">
        <is>
          <t>Nitra</t>
        </is>
      </c>
      <c r="C23" s="11">
        <f>SUMIFS(Prepravy[Tržba],Prepravy[Mesto],$B23,Prepravy[Vozidlo],C$18)</f>
        <v>4778.91</v>
      </c>
      <c r="D23" s="11">
        <f>SUMIFS(Prepravy[Tržba],Prepravy[Mesto],$B23,Prepravy[Vozidlo],D$18)</f>
        <v>4507.24</v>
      </c>
      <c r="E23" s="11">
        <f>SUMIFS(Prepravy[Tržba],Prepravy[Mesto],$B23,Prepravy[Vozidlo],E$18)</f>
        <v>6818.29</v>
      </c>
      <c r="F23" s="11">
        <f>SUM(C23:E23)</f>
        <v>16104.44</v>
      </c>
    </row>
    <row r="24">
      <c r="B24" s="10" t="inlineStr">
        <is>
          <t>Prešov</t>
        </is>
      </c>
      <c r="C24" s="11">
        <f>SUMIFS(Prepravy[Tržba],Prepravy[Mesto],$B24,Prepravy[Vozidlo],C$18)</f>
        <v>4486.45</v>
      </c>
      <c r="D24" s="11">
        <f>SUMIFS(Prepravy[Tržba],Prepravy[Mesto],$B24,Prepravy[Vozidlo],D$18)</f>
        <v>4342.3</v>
      </c>
      <c r="E24" s="11">
        <f>SUMIFS(Prepravy[Tržba],Prepravy[Mesto],$B24,Prepravy[Vozidlo],E$18)</f>
        <v>5758.02</v>
      </c>
      <c r="F24" s="11">
        <f>SUM(C24:E24)</f>
        <v>14586.77</v>
      </c>
    </row>
    <row r="25">
      <c r="B25" s="10" t="inlineStr">
        <is>
          <t>Trenčín</t>
        </is>
      </c>
      <c r="C25" s="11">
        <f>SUMIFS(Prepravy[Tržba],Prepravy[Mesto],$B25,Prepravy[Vozidlo],C$18)</f>
        <v>3105.46</v>
      </c>
      <c r="D25" s="11">
        <f>SUMIFS(Prepravy[Tržba],Prepravy[Mesto],$B25,Prepravy[Vozidlo],D$18)</f>
        <v>2425.71</v>
      </c>
      <c r="E25" s="11">
        <f>SUMIFS(Prepravy[Tržba],Prepravy[Mesto],$B25,Prepravy[Vozidlo],E$18)</f>
        <v>3833.84</v>
      </c>
      <c r="F25" s="11">
        <f>SUM(C25:E25)</f>
        <v>9365.01</v>
      </c>
    </row>
    <row r="26">
      <c r="B26" s="12" t="inlineStr">
        <is>
          <t>Celkový súčet</t>
        </is>
      </c>
      <c r="C26" s="11">
        <f>SUM(C19:C25)</f>
        <v>34860.18</v>
      </c>
      <c r="D26" s="11">
        <f>SUM(D19:D25)</f>
        <v>34655.94</v>
      </c>
      <c r="E26" s="11">
        <f>SUM(E19:E25)</f>
        <v>44067.69</v>
      </c>
      <c r="F26" s="11">
        <f>SUM(Prepravy[Tržba])</f>
        <v>113583.81</v>
      </c>
    </row>
    <row r="28">
      <c r="B28" s="9" t="str">
        <f>_xlfn.FORMULATEXT(C19)</f>
        <v>=SUMIFS(Prepravy[Tržba];Prepravy[Mesto];$B19;Prepravy[Vozidlo];C$18)</v>
      </c>
    </row>
    <row r="29">
      <c r="B29" s="9" t="inlineStr">
        <is>
          <t>Vzorec v C19 je skopírovaný do celej tabuľky: $B19 drží stĺpec s mestom, C$18 riadok s vozidlom (2. týždeň).</t>
        </is>
      </c>
    </row>
    <row r="30">
      <c r="B30" s="9" t="inlineStr">
        <is>
          <t>Celkový súčet v F26 je súčet celého stĺpca Tržba — kontingenčná tabuľka nesmie nič stratiť ani pridať.</t>
        </is>
      </c>
    </row>
    <row r="32">
      <c r="B32" s="3" t="inlineStr">
        <is>
          <t>Aké musia byť zdrojové údaje</t>
        </is>
      </c>
    </row>
    <row r="33">
      <c r="B33" s="9" t="inlineStr">
        <is>
          <t>• jeden riadok = jeden záznam (jedna preprava), jeden stĺpec = jeden druh údaja (dátum, mesto, tržba …)</t>
        </is>
      </c>
    </row>
    <row r="34">
      <c r="B34" s="9" t="inlineStr">
        <is>
          <t>• hlavička v jednom riadku, každý stĺpec má iný názov, žiadne zlúčené bunky</t>
        </is>
      </c>
    </row>
    <row r="35">
      <c r="B35" s="9" t="inlineStr">
        <is>
          <t>• žiadne prázdne riadky, medzisúčty ani súčtový riadok — súčty dopočíta kontingenčná tabuľka sama</t>
        </is>
      </c>
    </row>
    <row r="36">
      <c r="B36" s="9" t="inlineStr">
        <is>
          <t>• dátumy ako dátumy a čísla ako čísla, nie ako text</t>
        </is>
      </c>
    </row>
    <row r="37">
      <c r="B37" s="9" t="inlineStr">
        <is>
          <t>• zdroj premenený na tabuľku (Ctrl+T) — po obnovení kontingenčnej tabuľky sa zahrnú aj nové riadky (príklad K.5)</t>
        </is>
      </c>
    </row>
    <row r="39">
      <c r="B39" s="3" t="inlineStr">
        <is>
          <t>Takto áno</t>
        </is>
      </c>
    </row>
    <row r="40">
      <c r="B40" s="5" t="inlineStr">
        <is>
          <t>Dátum</t>
        </is>
      </c>
      <c r="C40" s="5" t="inlineStr">
        <is>
          <t>Mesto</t>
        </is>
      </c>
      <c r="D40" s="5" t="inlineStr">
        <is>
          <t>Vozidlo</t>
        </is>
      </c>
      <c r="E40" s="5" t="inlineStr">
        <is>
          <t>Tržba</t>
        </is>
      </c>
    </row>
    <row r="41">
      <c r="B41" s="13" t="n">
        <v>45309</v>
      </c>
      <c r="C41" s="10" t="inlineStr">
        <is>
          <t>Košice</t>
        </is>
      </c>
      <c r="D41" s="10" t="inlineStr">
        <is>
          <t>Dodávka</t>
        </is>
      </c>
      <c r="E41" s="14" t="n">
        <v>279.42</v>
      </c>
    </row>
    <row r="42">
      <c r="B42" s="13" t="n">
        <v>45309</v>
      </c>
      <c r="C42" s="10" t="inlineStr">
        <is>
          <t>Banská Bystrica</t>
        </is>
      </c>
      <c r="D42" s="10" t="inlineStr">
        <is>
          <t>Nákladné auto</t>
        </is>
      </c>
      <c r="E42" s="14" t="n">
        <v>195.56</v>
      </c>
    </row>
    <row r="43">
      <c r="B43" s="13" t="n">
        <v>45315</v>
      </c>
      <c r="C43" s="10" t="inlineStr">
        <is>
          <t>Košice</t>
        </is>
      </c>
      <c r="D43" s="10" t="inlineStr">
        <is>
          <t>Dodávka</t>
        </is>
      </c>
      <c r="E43" s="14" t="n">
        <v>286.19</v>
      </c>
    </row>
    <row r="44">
      <c r="B44" s="13" t="n">
        <v>45320</v>
      </c>
      <c r="C44" s="10" t="inlineStr">
        <is>
          <t>Banská Bystrica</t>
        </is>
      </c>
      <c r="D44" s="10" t="inlineStr">
        <is>
          <t>Dodávka</t>
        </is>
      </c>
      <c r="E44" s="14" t="n">
        <v>113.89</v>
      </c>
    </row>
    <row r="46">
      <c r="B46" s="3" t="inlineStr">
        <is>
          <t>Takto nie</t>
        </is>
      </c>
    </row>
    <row r="47">
      <c r="B47" s="5" t="inlineStr">
        <is>
          <t>Mesto</t>
        </is>
      </c>
      <c r="C47" s="5" t="inlineStr">
        <is>
          <t>január</t>
        </is>
      </c>
      <c r="D47" s="5" t="inlineStr">
        <is>
          <t>február</t>
        </is>
      </c>
      <c r="E47" s="5" t="inlineStr">
        <is>
          <t>marec</t>
        </is>
      </c>
      <c r="F47" s="5" t="inlineStr">
        <is>
          <t>Spolu</t>
        </is>
      </c>
    </row>
    <row r="48">
      <c r="B48" s="10" t="inlineStr">
        <is>
          <t>Bratislava</t>
        </is>
      </c>
      <c r="C48" s="15" t="n">
        <v>1420</v>
      </c>
      <c r="D48" s="15" t="n">
        <v>1655</v>
      </c>
      <c r="E48" s="15" t="n">
        <v>1890</v>
      </c>
      <c r="F48" s="15" t="n">
        <v>4965</v>
      </c>
    </row>
    <row r="49">
      <c r="B49" s="10" t="inlineStr">
        <is>
          <t>Košice</t>
        </is>
      </c>
      <c r="C49" s="15" t="n">
        <v>810</v>
      </c>
      <c r="D49" s="15" t="n">
        <v>1215</v>
      </c>
      <c r="E49" s="15" t="n">
        <v>1030</v>
      </c>
      <c r="F49" s="15" t="n">
        <v>3055</v>
      </c>
    </row>
    <row r="50">
      <c r="B50" s="10" t="inlineStr">
        <is>
          <t>Martin</t>
        </is>
      </c>
      <c r="C50" s="15" t="n">
        <v>330</v>
      </c>
      <c r="D50" s="15" t="n">
        <v>215</v>
      </c>
      <c r="E50" s="15" t="n">
        <v>440</v>
      </c>
      <c r="F50" s="15" t="n">
        <v>985</v>
      </c>
    </row>
    <row r="51">
      <c r="B51" s="12" t="inlineStr">
        <is>
          <t>Spolu</t>
        </is>
      </c>
      <c r="C51" s="16" t="n">
        <v>2560</v>
      </c>
      <c r="D51" s="16" t="n">
        <v>3085</v>
      </c>
      <c r="E51" s="16" t="n">
        <v>3360</v>
      </c>
      <c r="F51" s="16" t="n">
        <v>9005</v>
      </c>
    </row>
    <row r="52">
      <c r="B52" s="9" t="inlineStr">
        <is>
          <t>Mesiace sú tu v stĺpcoch, a tak mesiac nie je pole: nedá sa podľa neho filtrovať, zoskupovať ani ho presunúť do riadkov.</t>
        </is>
      </c>
    </row>
    <row r="53">
      <c r="B53" s="9" t="inlineStr">
        <is>
          <t>Riadok Spolu by kontingenčná tabuľka započítala ako ďalšie mesto a stĺpec Spolu ako ďalší mesiac.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2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3" customWidth="1" min="3" max="3"/>
    <col width="15" customWidth="1" min="4" max="4"/>
    <col width="17" customWidth="1" min="5" max="5"/>
    <col width="15" customWidth="1" min="6" max="6"/>
    <col width="3" customWidth="1" min="7" max="7"/>
  </cols>
  <sheetData>
    <row r="1">
      <c r="B1" s="2" t="inlineStr">
        <is>
          <t>Príklad K.2 — Súčet, počet, priemer a percentá</t>
        </is>
      </c>
    </row>
    <row r="3">
      <c r="B3" s="4" t="inlineStr">
        <is>
          <t>Tá istá tabuľka Prepravy, iné otázky: koľko prepráv, aká je priemerná tržba za prepravu a aký podiel na tržbách má každé vozidlo?</t>
        </is>
      </c>
    </row>
    <row r="5">
      <c r="B5" s="3" t="inlineStr">
        <is>
          <t>Postup:</t>
        </is>
      </c>
    </row>
    <row r="6">
      <c r="B6" s="9" t="inlineStr">
        <is>
          <t>1) Kontingenčnú tabuľku z Prepráv vložte do bunky H18 na tomto hárku. Vozidlo dajte do Riadky a Tržbu do Hodnoty trikrát za sebou.</t>
        </is>
      </c>
    </row>
    <row r="7">
      <c r="B7" s="9" t="inlineStr">
        <is>
          <t>2) Druhé pole Tržba: pravý klik → Nastavenie poľa hodnoty → Zhrnúť hodnoty podľa: Počet. Vlastný názov: Počet prepráv.</t>
        </is>
      </c>
    </row>
    <row r="8">
      <c r="B8" s="9" t="inlineStr">
        <is>
          <t>3) Tretie pole Tržba: Priemer, vlastný názov Priemerná tržba, formát čísla na dve desatinné miesta.</t>
        </is>
      </c>
    </row>
    <row r="9">
      <c r="B9" s="9" t="inlineStr">
        <is>
          <t>4) Tržbu pridajte ešte raz a na karte Zobraziť hodnoty ako zvoľte % z celkového súčtu — spolu dajú 100 %.</t>
        </is>
      </c>
    </row>
    <row r="10">
      <c r="B10" s="9" t="inlineStr">
        <is>
          <t>5) Druhú kontingenčnú tabuľku vložte do bunky H32: Mesto do Riadky, Vozidlo do Stĺpce, Tržba do Hodnoty, zobraziť ako % zo súčtu riadka.</t>
        </is>
      </c>
    </row>
    <row r="11">
      <c r="B11" s="9" t="inlineStr">
        <is>
          <t xml:space="preserve">    Každé mesto má spolu 100 % — vidno, akým dielom sa na jeho tržbách podieľa každé vozidlo. Vyskúšajte aj % zo súčtu stĺpca.</t>
        </is>
      </c>
    </row>
    <row r="12">
      <c r="B12" s="9" t="inlineStr">
        <is>
          <t>6) Celkový súčet pri priemere nie je priemer troch priemerov nad ním, ale priemer zo všetkých prepráv (červená bunka vľavo).</t>
        </is>
      </c>
    </row>
    <row r="13">
      <c r="B13" s="9" t="inlineStr">
        <is>
          <t>7) Počet počíta vyplnené bunky poľa, prázdne vynechá. Do počtu preto dávajte pole, ktoré je vyplnené vždy.</t>
        </is>
      </c>
    </row>
    <row r="16">
      <c r="B16" s="3" t="inlineStr">
        <is>
          <t>Výsledok, ktorý má vyjsť</t>
        </is>
      </c>
    </row>
    <row r="17">
      <c r="B17" s="1" t="inlineStr">
        <is>
          <t>spočítaný vzorcami SumIfs, CountIfs a AverageIfs zo 6. týždňa</t>
        </is>
      </c>
    </row>
    <row r="18">
      <c r="B18" s="5" t="inlineStr">
        <is>
          <t>Vozidlo</t>
        </is>
      </c>
      <c r="C18" s="5" t="inlineStr">
        <is>
          <t>Tržba</t>
        </is>
      </c>
      <c r="D18" s="5" t="inlineStr">
        <is>
          <t>Počet prepráv</t>
        </is>
      </c>
      <c r="E18" s="5" t="inlineStr">
        <is>
          <t>Priemerná tržba</t>
        </is>
      </c>
      <c r="F18" s="5" t="inlineStr">
        <is>
          <t>% z celku</t>
        </is>
      </c>
    </row>
    <row r="19">
      <c r="B19" s="10" t="inlineStr">
        <is>
          <t>Dodávka</t>
        </is>
      </c>
      <c r="C19" s="11">
        <f>SUMIFS(Prepravy[Tržba],Prepravy[Vozidlo],$B19)</f>
        <v>34860.18</v>
      </c>
      <c r="D19" s="17">
        <f>COUNTIFS(Prepravy[Vozidlo],$B19)</f>
        <v>186</v>
      </c>
      <c r="E19" s="11">
        <f>AVERAGEIFS(Prepravy[Tržba],Prepravy[Vozidlo],$B19)</f>
        <v>187.420322580645</v>
      </c>
      <c r="F19" s="18">
        <f>C19/$C$22</f>
        <v>0.306911521985396</v>
      </c>
    </row>
    <row r="20">
      <c r="B20" s="10" t="inlineStr">
        <is>
          <t>Kamión</t>
        </is>
      </c>
      <c r="C20" s="11">
        <f>SUMIFS(Prepravy[Tržba],Prepravy[Vozidlo],$B20)</f>
        <v>34655.94</v>
      </c>
      <c r="D20" s="17">
        <f>COUNTIFS(Prepravy[Vozidlo],$B20)</f>
        <v>83</v>
      </c>
      <c r="E20" s="11">
        <f>AVERAGEIFS(Prepravy[Tržba],Prepravy[Vozidlo],$B20)</f>
        <v>417.541445783133</v>
      </c>
      <c r="F20" s="18">
        <f>C20/$C$22</f>
        <v>0.305113378394333</v>
      </c>
    </row>
    <row r="21">
      <c r="B21" s="10" t="inlineStr">
        <is>
          <t>Nákladné auto</t>
        </is>
      </c>
      <c r="C21" s="11">
        <f>SUMIFS(Prepravy[Tržba],Prepravy[Vozidlo],$B21)</f>
        <v>44067.69</v>
      </c>
      <c r="D21" s="17">
        <f>COUNTIFS(Prepravy[Vozidlo],$B21)</f>
        <v>151</v>
      </c>
      <c r="E21" s="11">
        <f>AVERAGEIFS(Prepravy[Tržba],Prepravy[Vozidlo],$B21)</f>
        <v>291.839006622517</v>
      </c>
      <c r="F21" s="18">
        <f>C21/$C$22</f>
        <v>0.387975099620272</v>
      </c>
    </row>
    <row r="22">
      <c r="B22" s="12" t="inlineStr">
        <is>
          <t>Celkový súčet</t>
        </is>
      </c>
      <c r="C22" s="11">
        <f>SUM(Prepravy[Tržba])</f>
        <v>113583.81</v>
      </c>
      <c r="D22" s="17">
        <f>ROWS(Prepravy[Tržba])</f>
        <v>420</v>
      </c>
      <c r="E22" s="11">
        <f>AVERAGE(Prepravy[Tržba])</f>
        <v>270.437642857143</v>
      </c>
      <c r="F22" s="18">
        <f>SUM(F19:F21)</f>
        <v>1</v>
      </c>
    </row>
    <row r="24">
      <c r="B24" s="10" t="inlineStr">
        <is>
          <t>Priemer troch priemerov</t>
        </is>
      </c>
      <c r="E24" s="19">
        <f>AVERAGE(E19:E21)</f>
        <v>298.933591662098</v>
      </c>
    </row>
    <row r="25">
      <c r="B25" s="9" t="inlineStr">
        <is>
          <t>Priemer troch priemerov je iné číslo ako priemer všetkých prepráv v E22 — vozidlá majú rôzny počet prepráv.</t>
        </is>
      </c>
    </row>
    <row r="26">
      <c r="B26" s="9" t="str">
        <f>_xlfn.FORMULATEXT(E19)</f>
        <v>=AVERAGEIFS(Prepravy[Tržba];Prepravy[Vozidlo];$B19)</v>
      </c>
    </row>
    <row r="30">
      <c r="B30" s="3" t="inlineStr">
        <is>
          <t>% zo súčtu riadka — podiel vozidiel na tržbách v meste</t>
        </is>
      </c>
    </row>
    <row r="32">
      <c r="B32" s="5" t="inlineStr">
        <is>
          <t>Mesto</t>
        </is>
      </c>
      <c r="C32" s="5" t="inlineStr">
        <is>
          <t>Dodávka</t>
        </is>
      </c>
      <c r="D32" s="5" t="inlineStr">
        <is>
          <t>Kamión</t>
        </is>
      </c>
      <c r="E32" s="5" t="inlineStr">
        <is>
          <t>Nákladné auto</t>
        </is>
      </c>
      <c r="F32" s="5" t="inlineStr">
        <is>
          <t>Celkový súčet</t>
        </is>
      </c>
    </row>
    <row r="33">
      <c r="B33" s="10" t="inlineStr">
        <is>
          <t>Banská Bystrica</t>
        </is>
      </c>
      <c r="C33" s="18">
        <f>SUMIFS(Prepravy[Tržba],Prepravy[Mesto],$B33,Prepravy[Vozidlo],C$32)/SUMIFS(Prepravy[Tržba],Prepravy[Mesto],$B33)</f>
        <v>0.350788267707746</v>
      </c>
      <c r="D33" s="18">
        <f>SUMIFS(Prepravy[Tržba],Prepravy[Mesto],$B33,Prepravy[Vozidlo],D$32)/SUMIFS(Prepravy[Tržba],Prepravy[Mesto],$B33)</f>
        <v>0.273048149578725</v>
      </c>
      <c r="E33" s="18">
        <f>SUMIFS(Prepravy[Tržba],Prepravy[Mesto],$B33,Prepravy[Vozidlo],E$32)/SUMIFS(Prepravy[Tržba],Prepravy[Mesto],$B33)</f>
        <v>0.37616358271353</v>
      </c>
      <c r="F33" s="18">
        <f>SUM(C33:E33)</f>
        <v>1</v>
      </c>
    </row>
    <row r="34">
      <c r="B34" s="10" t="inlineStr">
        <is>
          <t>Bratislava</t>
        </is>
      </c>
      <c r="C34" s="18">
        <f>SUMIFS(Prepravy[Tržba],Prepravy[Mesto],$B34,Prepravy[Vozidlo],C$32)/SUMIFS(Prepravy[Tržba],Prepravy[Mesto],$B34)</f>
        <v>0.307743048986175</v>
      </c>
      <c r="D34" s="18">
        <f>SUMIFS(Prepravy[Tržba],Prepravy[Mesto],$B34,Prepravy[Vozidlo],D$32)/SUMIFS(Prepravy[Tržba],Prepravy[Mesto],$B34)</f>
        <v>0.361416655520213</v>
      </c>
      <c r="E34" s="18">
        <f>SUMIFS(Prepravy[Tržba],Prepravy[Mesto],$B34,Prepravy[Vozidlo],E$32)/SUMIFS(Prepravy[Tržba],Prepravy[Mesto],$B34)</f>
        <v>0.330840295493612</v>
      </c>
      <c r="F34" s="18">
        <f>SUM(C34:E34)</f>
        <v>1</v>
      </c>
    </row>
    <row r="35">
      <c r="B35" s="10" t="inlineStr">
        <is>
          <t>Košice</t>
        </is>
      </c>
      <c r="C35" s="18">
        <f>SUMIFS(Prepravy[Tržba],Prepravy[Mesto],$B35,Prepravy[Vozidlo],C$32)/SUMIFS(Prepravy[Tržba],Prepravy[Mesto],$B35)</f>
        <v>0.272628278240104</v>
      </c>
      <c r="D35" s="18">
        <f>SUMIFS(Prepravy[Tržba],Prepravy[Mesto],$B35,Prepravy[Vozidlo],D$32)/SUMIFS(Prepravy[Tržba],Prepravy[Mesto],$B35)</f>
        <v>0.257328680248108</v>
      </c>
      <c r="E35" s="18">
        <f>SUMIFS(Prepravy[Tržba],Prepravy[Mesto],$B35,Prepravy[Vozidlo],E$32)/SUMIFS(Prepravy[Tržba],Prepravy[Mesto],$B35)</f>
        <v>0.470043041511789</v>
      </c>
      <c r="F35" s="18">
        <f>SUM(C35:E35)</f>
        <v>1</v>
      </c>
    </row>
    <row r="36">
      <c r="B36" s="10" t="inlineStr">
        <is>
          <t>Martin</t>
        </is>
      </c>
      <c r="C36" s="18">
        <f>SUMIFS(Prepravy[Tržba],Prepravy[Mesto],$B36,Prepravy[Vozidlo],C$32)/SUMIFS(Prepravy[Tržba],Prepravy[Mesto],$B36)</f>
        <v>0.34045387868479</v>
      </c>
      <c r="D36" s="18">
        <f>SUMIFS(Prepravy[Tržba],Prepravy[Mesto],$B36,Prepravy[Vozidlo],D$32)/SUMIFS(Prepravy[Tržba],Prepravy[Mesto],$B36)</f>
        <v>0.341836893931119</v>
      </c>
      <c r="E36" s="18">
        <f>SUMIFS(Prepravy[Tržba],Prepravy[Mesto],$B36,Prepravy[Vozidlo],E$32)/SUMIFS(Prepravy[Tržba],Prepravy[Mesto],$B36)</f>
        <v>0.317709227384092</v>
      </c>
      <c r="F36" s="18">
        <f>SUM(C36:E36)</f>
        <v>1</v>
      </c>
    </row>
    <row r="37">
      <c r="B37" s="10" t="inlineStr">
        <is>
          <t>Nitra</t>
        </is>
      </c>
      <c r="C37" s="18">
        <f>SUMIFS(Prepravy[Tržba],Prepravy[Mesto],$B37,Prepravy[Vozidlo],C$32)/SUMIFS(Prepravy[Tržba],Prepravy[Mesto],$B37)</f>
        <v>0.29674487284252</v>
      </c>
      <c r="D37" s="18">
        <f>SUMIFS(Prepravy[Tržba],Prepravy[Mesto],$B37,Prepravy[Vozidlo],D$32)/SUMIFS(Prepravy[Tržba],Prepravy[Mesto],$B37)</f>
        <v>0.279875611943042</v>
      </c>
      <c r="E37" s="18">
        <f>SUMIFS(Prepravy[Tržba],Prepravy[Mesto],$B37,Prepravy[Vozidlo],E$32)/SUMIFS(Prepravy[Tržba],Prepravy[Mesto],$B37)</f>
        <v>0.423379515214438</v>
      </c>
      <c r="F37" s="18">
        <f>SUM(C37:E37)</f>
        <v>1</v>
      </c>
    </row>
    <row r="38">
      <c r="B38" s="10" t="inlineStr">
        <is>
          <t>Prešov</t>
        </is>
      </c>
      <c r="C38" s="18">
        <f>SUMIFS(Prepravy[Tržba],Prepravy[Mesto],$B38,Prepravy[Vozidlo],C$32)/SUMIFS(Prepravy[Tržba],Prepravy[Mesto],$B38)</f>
        <v>0.307569804692883</v>
      </c>
      <c r="D38" s="18">
        <f>SUMIFS(Prepravy[Tržba],Prepravy[Mesto],$B38,Prepravy[Vozidlo],D$32)/SUMIFS(Prepravy[Tržba],Prepravy[Mesto],$B38)</f>
        <v>0.297687562085369</v>
      </c>
      <c r="E38" s="18">
        <f>SUMIFS(Prepravy[Tržba],Prepravy[Mesto],$B38,Prepravy[Vozidlo],E$32)/SUMIFS(Prepravy[Tržba],Prepravy[Mesto],$B38)</f>
        <v>0.394742633221748</v>
      </c>
      <c r="F38" s="18">
        <f>SUM(C38:E38)</f>
        <v>1</v>
      </c>
    </row>
    <row r="39">
      <c r="B39" s="10" t="inlineStr">
        <is>
          <t>Trenčín</t>
        </is>
      </c>
      <c r="C39" s="18">
        <f>SUMIFS(Prepravy[Tržba],Prepravy[Mesto],$B39,Prepravy[Vozidlo],C$32)/SUMIFS(Prepravy[Tržba],Prepravy[Mesto],$B39)</f>
        <v>0.331602422207771</v>
      </c>
      <c r="D39" s="18">
        <f>SUMIFS(Prepravy[Tržba],Prepravy[Mesto],$B39,Prepravy[Vozidlo],D$32)/SUMIFS(Prepravy[Tržba],Prepravy[Mesto],$B39)</f>
        <v>0.259018410017715</v>
      </c>
      <c r="E39" s="18">
        <f>SUMIFS(Prepravy[Tržba],Prepravy[Mesto],$B39,Prepravy[Vozidlo],E$32)/SUMIFS(Prepravy[Tržba],Prepravy[Mesto],$B39)</f>
        <v>0.409379167774514</v>
      </c>
      <c r="F39" s="18">
        <f>SUM(C39:E39)</f>
        <v>1</v>
      </c>
    </row>
    <row r="40">
      <c r="B40" s="12" t="inlineStr">
        <is>
          <t>Celkový súčet</t>
        </is>
      </c>
      <c r="C40" s="18">
        <f>SUMIFS(Prepravy[Tržba],Prepravy[Vozidlo],C$32)/SUM(Prepravy[Tržba])</f>
        <v>0.306911521985396</v>
      </c>
      <c r="D40" s="18">
        <f>SUMIFS(Prepravy[Tržba],Prepravy[Vozidlo],D$32)/SUM(Prepravy[Tržba])</f>
        <v>0.305113378394333</v>
      </c>
      <c r="E40" s="18">
        <f>SUMIFS(Prepravy[Tržba],Prepravy[Vozidlo],E$32)/SUM(Prepravy[Tržba])</f>
        <v>0.387975099620272</v>
      </c>
      <c r="F40" s="18">
        <f>SUM(C40:E40)</f>
        <v>1</v>
      </c>
    </row>
    <row r="42">
      <c r="B42" s="9" t="str">
        <f>_xlfn.FORMULATEXT(C33)</f>
        <v>=SUMIFS(Prepravy[Tržba];Prepravy[Mesto];$B33;Prepravy[Vozidlo];C$32)/SUMIFS(Prepravy[Tržba];Prepravy[Mesto];$B33)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0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4" customWidth="1" min="3" max="3"/>
    <col width="15" customWidth="1" min="4" max="4"/>
    <col width="17" customWidth="1" min="5" max="5"/>
    <col width="14" customWidth="1" min="6" max="6"/>
    <col width="3" customWidth="1" min="7" max="7"/>
    <col width="16" customWidth="1" min="8" max="8"/>
  </cols>
  <sheetData>
    <row r="1">
      <c r="B1" s="2" t="inlineStr">
        <is>
          <t>Príklad K.3 — Zoskupenie dátumov a čísel</t>
        </is>
      </c>
    </row>
    <row r="3">
      <c r="B3" s="4" t="inlineStr">
        <is>
          <t>Kontingenčná tabuľka vie spojiť dni do mesiacov, štvrťrokov a rokov a čísla do intervalov — bez pomocného stĺpca.</t>
        </is>
      </c>
    </row>
    <row r="5">
      <c r="B5" s="3" t="inlineStr">
        <is>
          <t>Postup:</t>
        </is>
      </c>
    </row>
    <row r="6">
      <c r="B6" s="9" t="inlineStr">
        <is>
          <t>1) Kontingenčnú tabuľku z Prepráv vložte do bunky I18: Dátum do Riadky, Tržba do Hodnoty. Excel 365 dátumy zvyčajne zoskupí sám (Roky, Štvrťroky, Dátum).</t>
        </is>
      </c>
    </row>
    <row r="7">
      <c r="B7" s="9" t="inlineStr">
        <is>
          <t>2) Ak nie, alebo chcete iné zoskupenie: pravý klik na ľubovoľný dátum → Zoskupiť → označte Mesiace, Štvrťroky a Roky.</t>
        </is>
      </c>
    </row>
    <row r="8">
      <c r="B8" s="9" t="inlineStr">
        <is>
          <t>3) Roky presuňte do oblasti Stĺpce — vznikne porovnanie rokov po štvrťrokoch. Tlačidlami + a − rozbalíte a zbalíte mesiace.</t>
        </is>
      </c>
    </row>
    <row r="9">
      <c r="B9" s="9" t="inlineStr">
        <is>
          <t>4) Vyskúšajte v okne Zoskupiť nechať len Mesiace: január 2024 a január 2025 sa zlejú do jedného riadka. Roky preto nechávajte vždy.</t>
        </is>
      </c>
    </row>
    <row r="10">
      <c r="B10" s="9" t="inlineStr">
        <is>
          <t>5) Druhú kontingenčnú tabuľku vložte do bunky I40: Km do Riadky, Tržbu do Hodnoty dvakrát — raz ako Počet (Počet prepráv), raz ako Priemer.</t>
        </is>
      </c>
    </row>
    <row r="11">
      <c r="B11" s="9" t="inlineStr">
        <is>
          <t>6) Pravý klik na číslo v stĺpci Km → Zoskupiť: začiatok 0, koniec 299, podľa 50. Vzniknú intervaly 0-49, 50-99, … Zoskupenie zrušíte cez Oddeliť.</t>
        </is>
      </c>
    </row>
    <row r="12">
      <c r="B12" s="9" t="inlineStr">
        <is>
          <t>7) Intervaly vytvára Excel sám, rovnako široké. Keď chcete iné (napríklad do 100 km, 100 až 200, nad 200), treba pomocný stĺpec v zdroji.</t>
        </is>
      </c>
    </row>
    <row r="16">
      <c r="B16" s="3" t="inlineStr">
        <is>
          <t>Výsledok, ktorý má vyjsť</t>
        </is>
      </c>
    </row>
    <row r="17">
      <c r="B17" s="1" t="inlineStr">
        <is>
          <t>tržby po štvrťrokoch — rok 2026 tu nie je, pribudne až s novými prepravami v príklade K.5</t>
        </is>
      </c>
    </row>
    <row r="18">
      <c r="B18" s="5" t="inlineStr">
        <is>
          <t>Štvrťrok</t>
        </is>
      </c>
      <c r="C18" s="5" t="n">
        <v>2024</v>
      </c>
      <c r="D18" s="5" t="n">
        <v>2025</v>
      </c>
      <c r="E18" s="5" t="inlineStr">
        <is>
          <t>Celkový súčet</t>
        </is>
      </c>
    </row>
    <row r="19">
      <c r="B19" s="20" t="n">
        <v>1</v>
      </c>
      <c r="C19" s="11">
        <f>SUMIFS(Prepravy[Tržba],Prepravy[Dátum],"&gt;="&amp;DATE(C$18,3*$B19-2,1),Prepravy[Dátum],"&lt;"&amp;DATE(C$18,3*$B19+1,1))</f>
        <v>7653.49</v>
      </c>
      <c r="D19" s="11">
        <f>SUMIFS(Prepravy[Tržba],Prepravy[Dátum],"&gt;="&amp;DATE(D$18,3*$B19-2,1),Prepravy[Dátum],"&lt;"&amp;DATE(D$18,3*$B19+1,1))</f>
        <v>16123.09</v>
      </c>
      <c r="E19" s="11">
        <f>SUM(C19:D19)</f>
        <v>23776.58</v>
      </c>
    </row>
    <row r="20">
      <c r="B20" s="20" t="n">
        <v>2</v>
      </c>
      <c r="C20" s="11">
        <f>SUMIFS(Prepravy[Tržba],Prepravy[Dátum],"&gt;="&amp;DATE(C$18,3*$B20-2,1),Prepravy[Dátum],"&lt;"&amp;DATE(C$18,3*$B20+1,1))</f>
        <v>14774.93</v>
      </c>
      <c r="D20" s="11">
        <f>SUMIFS(Prepravy[Tržba],Prepravy[Dátum],"&gt;="&amp;DATE(D$18,3*$B20-2,1),Prepravy[Dátum],"&lt;"&amp;DATE(D$18,3*$B20+1,1))</f>
        <v>14467.41</v>
      </c>
      <c r="E20" s="11">
        <f>SUM(C20:D20)</f>
        <v>29242.34</v>
      </c>
    </row>
    <row r="21">
      <c r="B21" s="20" t="n">
        <v>3</v>
      </c>
      <c r="C21" s="11">
        <f>SUMIFS(Prepravy[Tržba],Prepravy[Dátum],"&gt;="&amp;DATE(C$18,3*$B21-2,1),Prepravy[Dátum],"&lt;"&amp;DATE(C$18,3*$B21+1,1))</f>
        <v>14530.91</v>
      </c>
      <c r="D21" s="11">
        <f>SUMIFS(Prepravy[Tržba],Prepravy[Dátum],"&gt;="&amp;DATE(D$18,3*$B21-2,1),Prepravy[Dátum],"&lt;"&amp;DATE(D$18,3*$B21+1,1))</f>
        <v>15075.29</v>
      </c>
      <c r="E21" s="11">
        <f>SUM(C21:D21)</f>
        <v>29606.2</v>
      </c>
    </row>
    <row r="22">
      <c r="B22" s="20" t="n">
        <v>4</v>
      </c>
      <c r="C22" s="11">
        <f>SUMIFS(Prepravy[Tržba],Prepravy[Dátum],"&gt;="&amp;DATE(C$18,3*$B22-2,1),Prepravy[Dátum],"&lt;"&amp;DATE(C$18,3*$B22+1,1))</f>
        <v>13565.49</v>
      </c>
      <c r="D22" s="11">
        <f>SUMIFS(Prepravy[Tržba],Prepravy[Dátum],"&gt;="&amp;DATE(D$18,3*$B22-2,1),Prepravy[Dátum],"&lt;"&amp;DATE(D$18,3*$B22+1,1))</f>
        <v>17393.2</v>
      </c>
      <c r="E22" s="11">
        <f>SUM(C22:D22)</f>
        <v>30958.69</v>
      </c>
    </row>
    <row r="23">
      <c r="B23" s="12" t="inlineStr">
        <is>
          <t>Celkový súčet</t>
        </is>
      </c>
      <c r="C23" s="11">
        <f>SUM(C19:C22)</f>
        <v>50524.82</v>
      </c>
      <c r="D23" s="11">
        <f>SUM(D19:D22)</f>
        <v>63058.99</v>
      </c>
      <c r="E23" s="11">
        <f>SUM(E19:E22)</f>
        <v>113583.81</v>
      </c>
    </row>
    <row r="25">
      <c r="B25" s="9" t="str">
        <f>_xlfn.FORMULATEXT(C19)</f>
        <v>=SUMIFS(Prepravy[Tržba];Prepravy[Dátum];"&gt;="&amp;DATE(C$18;3*$B19-2;1);Prepravy[Dátum];"&lt;"&amp;DATE(C$18;3*$B19+1;1))</v>
      </c>
    </row>
    <row r="26">
      <c r="B26" s="9" t="inlineStr">
        <is>
          <t>Štvrťrok sa začína prvým dňom mesiaca 3 × štvrťrok − 2 a končí pred prvým dňom mesiaca 3 × štvrťrok + 1.</t>
        </is>
      </c>
    </row>
    <row r="27">
      <c r="B27" s="9" t="inlineStr">
        <is>
          <t>Date(2024; 13; 1) je 1. 1. 2025 — Date mesiac 13 prenesie do ďalšieho roka (4. týždeň).</t>
        </is>
      </c>
    </row>
    <row r="38">
      <c r="B38" s="3" t="inlineStr">
        <is>
          <t>Výsledok, ktorý má vyjsť — kilometre v intervaloch po 50</t>
        </is>
      </c>
    </row>
    <row r="40">
      <c r="B40" s="5" t="inlineStr">
        <is>
          <t>Km od</t>
        </is>
      </c>
      <c r="C40" s="5" t="inlineStr">
        <is>
          <t>Km do</t>
        </is>
      </c>
      <c r="D40" s="5" t="inlineStr">
        <is>
          <t>Počet prepráv</t>
        </is>
      </c>
      <c r="E40" s="5" t="inlineStr">
        <is>
          <t>Priemerná tržba</t>
        </is>
      </c>
    </row>
    <row r="41">
      <c r="B41" s="21" t="n">
        <v>0</v>
      </c>
      <c r="C41" s="21" t="n">
        <v>49</v>
      </c>
      <c r="D41" s="17">
        <f>COUNTIFS(Prepravy[Km],"&gt;="&amp;$B41,Prepravy[Km],"&lt;="&amp;$C41)</f>
        <v>47</v>
      </c>
      <c r="E41" s="11">
        <f>AVERAGEIFS(Prepravy[Tržba],Prepravy[Km],"&gt;="&amp;$B41,Prepravy[Km],"&lt;="&amp;$C41)</f>
        <v>109.074042553191</v>
      </c>
    </row>
    <row r="42">
      <c r="B42" s="21" t="n">
        <v>50</v>
      </c>
      <c r="C42" s="21" t="n">
        <v>99</v>
      </c>
      <c r="D42" s="17">
        <f>COUNTIFS(Prepravy[Km],"&gt;="&amp;$B42,Prepravy[Km],"&lt;="&amp;$C42)</f>
        <v>114</v>
      </c>
      <c r="E42" s="11">
        <f>AVERAGEIFS(Prepravy[Tržba],Prepravy[Km],"&gt;="&amp;$B42,Prepravy[Km],"&lt;="&amp;$C42)</f>
        <v>170.945964912281</v>
      </c>
    </row>
    <row r="43">
      <c r="B43" s="21" t="n">
        <v>100</v>
      </c>
      <c r="C43" s="21" t="n">
        <v>149</v>
      </c>
      <c r="D43" s="17">
        <f>COUNTIFS(Prepravy[Km],"&gt;="&amp;$B43,Prepravy[Km],"&lt;="&amp;$C43)</f>
        <v>14</v>
      </c>
      <c r="E43" s="11">
        <f>AVERAGEIFS(Prepravy[Tržba],Prepravy[Km],"&gt;="&amp;$B43,Prepravy[Km],"&lt;="&amp;$C43)</f>
        <v>263.897857142857</v>
      </c>
    </row>
    <row r="44">
      <c r="B44" s="21" t="n">
        <v>150</v>
      </c>
      <c r="C44" s="21" t="n">
        <v>199</v>
      </c>
      <c r="D44" s="17">
        <f>COUNTIFS(Prepravy[Km],"&gt;="&amp;$B44,Prepravy[Km],"&lt;="&amp;$C44)</f>
        <v>68</v>
      </c>
      <c r="E44" s="11">
        <f>AVERAGEIFS(Prepravy[Tržba],Prepravy[Km],"&gt;="&amp;$B44,Prepravy[Km],"&lt;="&amp;$C44)</f>
        <v>287.983382352941</v>
      </c>
    </row>
    <row r="45">
      <c r="B45" s="21" t="n">
        <v>200</v>
      </c>
      <c r="C45" s="21" t="n">
        <v>249</v>
      </c>
      <c r="D45" s="17">
        <f>COUNTIFS(Prepravy[Km],"&gt;="&amp;$B45,Prepravy[Km],"&lt;="&amp;$C45)</f>
        <v>148</v>
      </c>
      <c r="E45" s="11">
        <f>AVERAGEIFS(Prepravy[Tržba],Prepravy[Km],"&gt;="&amp;$B45,Prepravy[Km],"&lt;="&amp;$C45)</f>
        <v>365.734324324324</v>
      </c>
    </row>
    <row r="46">
      <c r="B46" s="21" t="n">
        <v>250</v>
      </c>
      <c r="C46" s="21" t="n">
        <v>299</v>
      </c>
      <c r="D46" s="17">
        <f>COUNTIFS(Prepravy[Km],"&gt;="&amp;$B46,Prepravy[Km],"&lt;="&amp;$C46)</f>
        <v>29</v>
      </c>
      <c r="E46" s="11">
        <f>AVERAGEIFS(Prepravy[Tržba],Prepravy[Km],"&gt;="&amp;$B46,Prepravy[Km],"&lt;="&amp;$C46)</f>
        <v>398.736896551724</v>
      </c>
    </row>
    <row r="47">
      <c r="B47" s="12" t="inlineStr">
        <is>
          <t>Celkový súčet</t>
        </is>
      </c>
      <c r="D47" s="17">
        <f>SUM(D41:D46)</f>
        <v>420</v>
      </c>
      <c r="E47" s="11">
        <f>AVERAGE(Prepravy[Tržba])</f>
        <v>270.437642857143</v>
      </c>
    </row>
    <row r="49">
      <c r="B49" s="9" t="str">
        <f>_xlfn.FORMULATEXT(D41)</f>
        <v>=COUNTIFS(Prepravy[Km];"&gt;="&amp;$B41;Prepravy[Km];"&lt;="&amp;$C41)</v>
      </c>
    </row>
    <row r="50">
      <c r="B50" s="9" t="inlineStr">
        <is>
          <t>Intervaly kopírujú vzdialenosti miest: do 49 km je len Martin, 100 až 149 km sú len kratšie cesty do Nitry.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2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3" customWidth="1" min="3" max="3"/>
    <col width="3" customWidth="1" min="4" max="4"/>
    <col width="10" customWidth="1" min="5" max="5"/>
    <col width="15" customWidth="1" min="6" max="6"/>
    <col width="3" customWidth="1" min="7" max="7"/>
  </cols>
  <sheetData>
    <row r="1">
      <c r="B1" s="2" t="inlineStr">
        <is>
          <t xml:space="preserve">Príklad K.4 — Rýchly filter</t>
        </is>
      </c>
    </row>
    <row r="3">
      <c r="B3" s="4" t="inlineStr">
        <is>
          <t xml:space="preserve">Rýchly filter zobrazuje položky ako tlačidlá. Použijeme ho na výber vozidla v jednej kontingenčnej tabuľke.</t>
        </is>
      </c>
    </row>
    <row r="5">
      <c r="B5" s="3" t="inlineStr">
        <is>
          <t>Postup:</t>
        </is>
      </c>
    </row>
    <row r="6">
      <c r="B6" s="9" t="inlineStr">
        <is>
          <t xml:space="preserve">1) Z tabuľky Prepravy vložte kontingenčnú tabuľku do H18: Mesto do Riadky, Tržba do Hodnoty.</t>
        </is>
      </c>
    </row>
    <row r="7">
      <c r="B7" s="9" t="inlineStr">
        <is>
          <t xml:space="preserve">2) Kliknite do nej → Analýza kontingenčnej tabuľky → Vložiť rýchly filter → Vozidlo. Vyberte Kamión.</t>
        </is>
      </c>
    </row>
    <row r="8">
      <c r="B8" s="9" t="inlineStr">
        <is>
          <t xml:space="preserve">3) Výsledky porovnajte s tabuľkou B21:C29, ktorá počíta pre vozidlo z C16. Dátumy tu nefiltrujeme.</t>
        </is>
      </c>
    </row>
    <row r="9">
      <c r="B9" s="9" t="inlineStr">
        <is>
          <t xml:space="preserve">4) Vyberte iné vozidlo a to isté zadajte do C16 — kontrolná tabuľka sa musí zhodovať.</t>
        </is>
      </c>
    </row>
    <row r="10">
      <c r="B10" s="9" t="inlineStr">
        <is>
          <t xml:space="preserve">5) Viac položiek vyberiete s Ctrl alebo tlačidlom Viacnásobný výber; lievik s krížikom filter vymaže.</t>
        </is>
      </c>
    </row>
    <row r="11"/>
    <row r="12"/>
    <row r="16">
      <c r="B16" s="3" t="inlineStr">
        <is>
          <t>Vozidlo:</t>
        </is>
      </c>
      <c r="C16" s="22" t="inlineStr">
        <is>
          <t>Kamión</t>
        </is>
      </c>
    </row>
    <row r="17"/>
    <row r="18"/>
    <row r="20">
      <c r="B20" s="3" t="inlineStr">
        <is>
          <t xml:space="preserve">Výsledok pre vozidlo z C16 — celé obdobie</t>
        </is>
      </c>
    </row>
    <row r="21">
      <c r="B21" s="5" t="inlineStr">
        <is>
          <t>Mesto</t>
        </is>
      </c>
      <c r="C21" s="5" t="inlineStr">
        <is>
          <t>Tržba</t>
        </is>
      </c>
    </row>
    <row r="22">
      <c r="B22" s="10" t="inlineStr">
        <is>
          <t>Banská Bystrica</t>
        </is>
      </c>
      <c r="C22" s="11" t="n">
        <f>SUMIFS(Prepravy[Tržba],Prepravy[Mesto],$B22,Prepravy[Vozidlo],$C$16)</f>
        <v>2764.0200000000004</v>
      </c>
    </row>
    <row r="23">
      <c r="B23" s="10" t="inlineStr">
        <is>
          <t>Bratislava</t>
        </is>
      </c>
      <c r="C23" s="11" t="n">
        <f>SUMIFS(Prepravy[Tržba],Prepravy[Mesto],$B23,Prepravy[Vozidlo],$C$16)</f>
        <v>13429.09</v>
      </c>
    </row>
    <row r="24">
      <c r="B24" s="10" t="inlineStr">
        <is>
          <t>Košice</t>
        </is>
      </c>
      <c r="C24" s="11" t="n">
        <f>SUMIFS(Prepravy[Tržba],Prepravy[Mesto],$B24,Prepravy[Vozidlo],$C$16)</f>
        <v>5435.159999999999</v>
      </c>
    </row>
    <row r="25">
      <c r="B25" s="10" t="inlineStr">
        <is>
          <t>Martin</t>
        </is>
      </c>
      <c r="C25" s="11" t="n">
        <f>SUMIFS(Prepravy[Tržba],Prepravy[Mesto],$B25,Prepravy[Vozidlo],$C$16)</f>
        <v>1752.4199999999998</v>
      </c>
    </row>
    <row r="26">
      <c r="B26" s="10" t="inlineStr">
        <is>
          <t>Nitra</t>
        </is>
      </c>
      <c r="C26" s="11" t="n">
        <f>SUMIFS(Prepravy[Tržba],Prepravy[Mesto],$B26,Prepravy[Vozidlo],$C$16)</f>
        <v>4507.24</v>
      </c>
    </row>
    <row r="27">
      <c r="B27" s="10" t="inlineStr">
        <is>
          <t>Prešov</t>
        </is>
      </c>
      <c r="C27" s="11" t="n">
        <f>SUMIFS(Prepravy[Tržba],Prepravy[Mesto],$B27,Prepravy[Vozidlo],$C$16)</f>
        <v>4342.3</v>
      </c>
    </row>
    <row r="28">
      <c r="B28" s="10" t="inlineStr">
        <is>
          <t>Trenčín</t>
        </is>
      </c>
      <c r="C28" s="11" t="n">
        <f>SUMIFS(Prepravy[Tržba],Prepravy[Mesto],$B28,Prepravy[Vozidlo],$C$16)</f>
        <v>2425.71</v>
      </c>
    </row>
    <row r="29">
      <c r="B29" s="12" t="inlineStr">
        <is>
          <t>Celkový súčet</t>
        </is>
      </c>
      <c r="C29" s="11" t="n">
        <f>SUM(C22:C28)</f>
        <v>34655.94</v>
      </c>
    </row>
    <row r="31">
      <c r="B31" s="9" t="str">
        <f>_xlfn.FORMULATEXT(C22)</f>
        <v>=SUMIFS(Prepravy[Tržba],Prepravy[Mesto],$B22,Prepravy[Vozidlo],$C$16)</v>
      </c>
    </row>
    <row r="32">
      <c r="B32" s="9" t="inlineStr">
        <is>
          <t xml:space="preserve">Mesto bez prepravy pre vybrané vozidlo kontingenčná tabuľka nezobrazí; kontrolný vzorec má 0.</t>
        </is>
      </c>
    </row>
  </sheetData>
  <dataValidations count="1">
    <dataValidation sqref="C16" showDropDown="0" showInputMessage="0" showErrorMessage="0" allowBlank="1" type="list">
      <formula1>"Dodávka,Kamión,Nákladné auto"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5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4" customWidth="1" min="3" max="3"/>
    <col width="14" customWidth="1" min="4" max="4"/>
    <col width="12" customWidth="1" min="5" max="5"/>
    <col width="3" customWidth="1" min="6" max="6"/>
    <col width="3" customWidth="1" min="7" max="7"/>
  </cols>
  <sheetData>
    <row r="1">
      <c r="B1" s="2" t="inlineStr">
        <is>
          <t xml:space="preserve">Príklad K.5 — Obnovenie po zmene zdroja</t>
        </is>
      </c>
    </row>
    <row r="3">
      <c r="B3" s="4" t="inlineStr">
        <is>
          <t xml:space="preserve">Po doplnení zdrojových údajov sa vzorce prepočítajú hneď. Kontingenčnú tabuľku treba obnoviť.</t>
        </is>
      </c>
    </row>
    <row r="5">
      <c r="B5" s="3" t="inlineStr">
        <is>
          <t>Postup:</t>
        </is>
      </c>
    </row>
    <row r="6">
      <c r="B6" s="9" t="inlineStr">
        <is>
          <t>1) Kontingenčnú tabuľku z Prepráv vložte do bunky H18: Vozidlo do Riadky, Tržbu a Náklady do Hodnoty.</t>
        </is>
      </c>
    </row>
    <row r="7"/>
    <row r="8"/>
    <row r="9"/>
    <row r="10">
      <c r="B10" s="9" t="inlineStr">
        <is>
          <t xml:space="preserve">2) Na hárku Nové prepravy skopírujte 12 januárových prepráv a vložte ich do prvého prázdneho riadka pod tabuľkou Prepravy. Tabuľka sa sama rozšíri.</t>
        </is>
      </c>
    </row>
    <row r="11">
      <c r="B11" s="9" t="inlineStr">
        <is>
          <t xml:space="preserve">3) Tabuľka vľavo (vzorce) sa zmenila hneď, kontingenčná tabuľka nie. Pravý klik → Obnoviť (Alt+F5), všetky naraz Údaje → Obnoviť všetko (Ctrl+Alt+F5).</t>
        </is>
      </c>
    </row>
    <row r="12">
      <c r="B12" s="9" t="inlineStr">
        <is>
          <t xml:space="preserve">4) Prečo sa neobnoví sama: počíta z kópie údajov, ktorú si urobila pri vytvorení. Obnoví ju až na pokyn — alebo pri otvorení súboru,</t>
        </is>
      </c>
    </row>
    <row r="13">
      <c r="B13" s="9" t="inlineStr">
        <is>
          <t xml:space="preserve">    ak v Možnostiach kontingenčnej tabuľky na karte Údaje zaškrtnete Obnoviť údaje pri otvorení súboru.</t>
        </is>
      </c>
    </row>
    <row r="14">
      <c r="B14" s="9" t="inlineStr">
        <is>
          <t xml:space="preserve">5) Keby zdroj nebol tabuľka, ale obyčajná oblasť, nové riadky by kontingenčná tabuľka nevidela ani po obnovení — musela by sa Zmeniť zdroj údajov.</t>
        </is>
      </c>
    </row>
    <row r="16">
      <c r="B16" s="3" t="inlineStr">
        <is>
          <t>Výsledok, ktorý má vyjsť</t>
        </is>
      </c>
    </row>
    <row r="17">
      <c r="B17" s="1" t="inlineStr">
        <is>
          <t>pred doplnením je v tabuľke Prepravy 420 prepráv, po doplnení 432 — vzorce sa prepočítajú hneď</t>
        </is>
      </c>
    </row>
    <row r="18">
      <c r="B18" s="5" t="inlineStr">
        <is>
          <t>Vozidlo</t>
        </is>
      </c>
      <c r="C18" s="5" t="inlineStr">
        <is>
          <t>Tržba</t>
        </is>
      </c>
      <c r="D18" s="5" t="inlineStr">
        <is>
          <t>Náklady</t>
        </is>
      </c>
    </row>
    <row r="19">
      <c r="B19" s="10" t="inlineStr">
        <is>
          <t>Dodávka</t>
        </is>
      </c>
      <c r="C19" s="11">
        <f>SUMIFS(Prepravy[Tržba],Prepravy[Vozidlo],$B19)</f>
        <v>34860.18</v>
      </c>
      <c r="D19" s="11">
        <f>SUMIFS(Prepravy[Náklady],Prepravy[Vozidlo],$B19)</f>
        <v>19805.55</v>
      </c>
    </row>
    <row r="20">
      <c r="B20" s="10" t="inlineStr">
        <is>
          <t>Kamión</t>
        </is>
      </c>
      <c r="C20" s="11">
        <f>SUMIFS(Prepravy[Tržba],Prepravy[Vozidlo],$B20)</f>
        <v>34655.94</v>
      </c>
      <c r="D20" s="11">
        <f>SUMIFS(Prepravy[Náklady],Prepravy[Vozidlo],$B20)</f>
        <v>22439.19</v>
      </c>
    </row>
    <row r="21">
      <c r="B21" s="10" t="inlineStr">
        <is>
          <t>Nákladné auto</t>
        </is>
      </c>
      <c r="C21" s="11">
        <f>SUMIFS(Prepravy[Tržba],Prepravy[Vozidlo],$B21)</f>
        <v>44067.69</v>
      </c>
      <c r="D21" s="11">
        <f>SUMIFS(Prepravy[Náklady],Prepravy[Vozidlo],$B21)</f>
        <v>26808.82</v>
      </c>
    </row>
    <row r="22">
      <c r="B22" s="12" t="inlineStr">
        <is>
          <t>Celkový súčet</t>
        </is>
      </c>
      <c r="C22" s="11">
        <f>SUM(Prepravy[Tržba])</f>
        <v>113583.81</v>
      </c>
      <c r="D22" s="11">
        <f>SUM(Prepravy[Náklady])</f>
        <v>69053.56</v>
      </c>
    </row>
    <row r="24"/>
    <row r="25">
      <c r="B25" s="10" t="inlineStr">
        <is>
          <t xml:space="preserve">Prepráv v tabuľke</t>
        </is>
      </c>
      <c r="E25" s="17">
        <f>ROWS(Prepravy[Dátum])</f>
        <v>420</v>
      </c>
    </row>
    <row r="27"/>
    <row r="28"/>
    <row r="29"/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3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</cols>
  <sheetData>
    <row r="1">
      <c r="B1" s="2" t="inlineStr">
        <is>
          <t>Cvičenie K.1</t>
        </is>
      </c>
    </row>
    <row r="3">
      <c r="B3" s="3" t="inlineStr">
        <is>
          <t>Pracujete s tabuľkou Studenti na hárku Študenti (147 ľudí).</t>
        </is>
      </c>
    </row>
    <row r="4">
      <c r="B4" s="4" t="inlineStr">
        <is>
          <t>1. Kontingenčná tabuľka s počtom ľudí podľa skupiny (Riadky) a zvieraťa (Stĺpce). Do Hodnoty dajte Meno — pri texte zvolí Excel sám Počet.</t>
        </is>
      </c>
    </row>
    <row r="5">
      <c r="B5" s="4" t="inlineStr">
        <is>
          <t>2. Do Filtre dajte Mobil a vyberte Orange. Potom filter zrušte. 3. Prehoďte polia tak, aby boli zvieratá v riadkoch a skupiny v stĺpcoch.</t>
        </is>
      </c>
    </row>
    <row r="6">
      <c r="B6" s="4" t="inlineStr">
        <is>
          <t>4. Dvojklikom na počet psíčkarov v skupine 99013 zobrazte ich zoznam. Koľko riadkov má nový hárok?</t>
        </is>
      </c>
    </row>
    <row r="7">
      <c r="B7" s="4" t="inlineStr">
        <is>
          <t>Kontrola: spolu je 147 ľudí, najviac je majiteľov hada (29) a v skupine 99013 sú 3 psíčkari — nový hárok má 3 riadky pod hlavičkou. S filtrom Orange je spolu 36 ľudí.</t>
        </is>
      </c>
    </row>
    <row r="10">
      <c r="B10" s="3" t="inlineStr">
        <is>
          <t>Legenda</t>
        </is>
      </c>
    </row>
    <row r="11">
      <c r="B11" s="1" t="inlineStr">
        <is>
          <t>kontingenčné tabuľky vkladajte na tento hárok od bunky B16 — ďalšiu vedľa alebo pod predchádzajúcu, aby sa neprekrývali</t>
        </is>
      </c>
    </row>
    <row r="12">
      <c r="B12" s="1" t="inlineStr">
        <is>
          <t>údaje na hárkoch Prepravy a Študenti meňte, len keď o to úloha výslovne požiada</t>
        </is>
      </c>
    </row>
    <row r="13">
      <c r="B13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3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</cols>
  <sheetData>
    <row r="1">
      <c r="B1" s="2" t="inlineStr">
        <is>
          <t>Cvičenie K.2</t>
        </is>
      </c>
    </row>
    <row r="3">
      <c r="B3" s="3" t="inlineStr">
        <is>
          <t>Tabuľka Studenti na hárku Študenti.</t>
        </is>
      </c>
    </row>
    <row r="4">
      <c r="B4" s="4" t="inlineStr">
        <is>
          <t>1. Podľa mobilného operátora: počet ľudí, priemerné vreckové a počet ľudí ešte raz ako % z celkového súčtu.</t>
        </is>
      </c>
    </row>
    <row r="5">
      <c r="B5" s="4" t="inlineStr">
        <is>
          <t>2. Druhá kontingenčná tabuľka: skupiny v riadkoch, známky v stĺpcoch, počet ľudí zobrazený ako % zo súčtu riadka.</t>
        </is>
      </c>
    </row>
    <row r="6">
      <c r="B6" s="4" t="inlineStr">
        <is>
          <t>Kontrola: Easy má 46 ľudí (31,3 %) s priemerným vreckovým 1 016,43 €, najvyššie priemerné vreckové má Eurotel (1 150,90 €).</t>
        </is>
      </c>
    </row>
    <row r="7">
      <c r="B7" s="4" t="inlineStr">
        <is>
          <t xml:space="preserve">    V riadku (prázdne) je 6 ľudí bez mobilu — kontingenčná tabuľka ich nevynechá. V skupine 99011 má jednotku 28,9 % ľudí, dvojku 34,2 %.</t>
        </is>
      </c>
    </row>
    <row r="10">
      <c r="B10" s="3" t="inlineStr">
        <is>
          <t>Legenda</t>
        </is>
      </c>
    </row>
    <row r="11">
      <c r="B11" s="1" t="inlineStr">
        <is>
          <t>kontingenčné tabuľky vkladajte na tento hárok od bunky B16 — ďalšiu vedľa alebo pod predchádzajúcu, aby sa neprekrývali</t>
        </is>
      </c>
    </row>
    <row r="12">
      <c r="B12" s="1" t="inlineStr">
        <is>
          <t>údaje na hárkoch Prepravy a Študenti meňte, len keď o to úloha výslovne požiada</t>
        </is>
      </c>
    </row>
    <row r="13">
      <c r="B13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</cols>
  <sheetData>
    <row r="1">
      <c r="B1" s="2" t="inlineStr">
        <is>
          <t>Cvičenie K.3</t>
        </is>
      </c>
    </row>
    <row r="3">
      <c r="B3" s="3" t="inlineStr">
        <is>
          <t>Tabuľka Studenti na hárku Študenti.</t>
        </is>
      </c>
    </row>
    <row r="4">
      <c r="B4" s="4" t="inlineStr">
        <is>
          <t>1. Výšku zoskupte do intervalov po 10 cm od 150 do 199 a zistite v nich počet ľudí a priemernú hmotnosť.</t>
        </is>
      </c>
    </row>
    <row r="5">
      <c r="B5" s="4" t="inlineStr">
        <is>
          <t>2. Dátum narodenia zoskupte len podľa rokov a zistite, koľko ľudí sa narodilo v každom roku a aké majú priemerné vreckové.</t>
        </is>
      </c>
    </row>
    <row r="6">
      <c r="B6" s="4" t="inlineStr">
        <is>
          <t>Kontrola: v intervale 150-159 je 29 ľudí s priemernou hmotnosťou 77,34 kg, v intervale 190-199 je 25 ľudí (77,76 kg).</t>
        </is>
      </c>
    </row>
    <row r="7">
      <c r="B7" s="4" t="inlineStr">
        <is>
          <t xml:space="preserve">    Najviac ľudí sa narodilo v roku 1983 (35, priemerné vreckové 1 121,06 €), v roku 1985 len 2.</t>
        </is>
      </c>
    </row>
    <row r="10">
      <c r="B10" s="3" t="inlineStr">
        <is>
          <t>Legenda</t>
        </is>
      </c>
    </row>
    <row r="11">
      <c r="B11" s="1" t="inlineStr">
        <is>
          <t>kontingenčné tabuľky vkladajte na tento hárok od bunky B16 — ďalšiu vedľa alebo pod predchádzajúcu, aby sa neprekrývali</t>
        </is>
      </c>
    </row>
    <row r="12">
      <c r="B12" s="1" t="inlineStr">
        <is>
          <t>údaje na hárkoch Prepravy a Študenti meňte, len keď o to úloha výslovne požiada</t>
        </is>
      </c>
    </row>
    <row r="13">
      <c r="B13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3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</cols>
  <sheetData>
    <row r="1">
      <c r="B1" s="2" t="inlineStr">
        <is>
          <t>Cvičenie K.4</t>
        </is>
      </c>
    </row>
    <row r="3">
      <c r="B3" s="3" t="inlineStr">
        <is>
          <t>Tabuľka Prepravy.</t>
        </is>
      </c>
    </row>
    <row r="4">
      <c r="B4" s="4" t="inlineStr">
        <is>
          <t xml:space="preserve">1. Do B16 vložte kontingenčnú tabuľku z Prepráv: Vozidlo do Riadky, Tržba do Hodnoty.</t>
        </is>
      </c>
    </row>
    <row r="5">
      <c r="B5" s="4" t="inlineStr">
        <is>
          <t xml:space="preserve">2. Pridajte rýchly filter Mesto a vyberte Košice. Dátumy nefiltrujte; potom filter vymažte.</t>
        </is>
      </c>
    </row>
    <row r="6">
      <c r="B6" s="4" t="inlineStr">
        <is>
          <t xml:space="preserve">Kontrola pred doplnením nových prepráv: Košice spolu 21 121,47 €, z toho kamiónom 5 435,16 €.</t>
        </is>
      </c>
    </row>
    <row r="7">
      <c r="B7" s="4" t="inlineStr">
        <is>
          <t xml:space="preserve">Po doplnení nových údajov si aktuálny súčet overte cez SumIfs. Po vymazaní filtra vidíte všetky mestá.</t>
        </is>
      </c>
    </row>
    <row r="10">
      <c r="B10" s="3" t="inlineStr">
        <is>
          <t>Legenda</t>
        </is>
      </c>
    </row>
    <row r="11">
      <c r="B11" s="1" t="inlineStr">
        <is>
          <t>kontingenčné tabuľky vkladajte na tento hárok od bunky B16 — ďalšiu vedľa alebo pod predchádzajúcu, aby sa neprekrývali</t>
        </is>
      </c>
    </row>
    <row r="12">
      <c r="B12" s="1" t="inlineStr">
        <is>
          <t>údaje na hárkoch Prepravy a Študenti meňte, len keď o to úloha výslovne požiada</t>
        </is>
      </c>
    </row>
    <row r="13">
      <c r="B13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4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</cols>
  <sheetData>
    <row r="1">
      <c r="B1" s="2" t="inlineStr">
        <is>
          <t>Cvičenie K.5</t>
        </is>
      </c>
    </row>
    <row r="3">
      <c r="B3" s="3" t="inlineStr">
        <is>
          <t>Tabuľka Prepravy — s januárovými prepravami doplnenými v príklade K.5 (spolu 432 prepráv).</t>
        </is>
      </c>
    </row>
    <row r="4">
      <c r="B4" s="4" t="inlineStr">
        <is>
          <t xml:space="preserve">1. Vložte kontingenčnú tabuľku podľa vodiča: súčet Tržby, Km a Nákladov.</t>
        </is>
      </c>
    </row>
    <row r="5">
      <c r="B5" s="4" t="inlineStr">
        <is>
          <t xml:space="preserve">2. Poznačte si celkovú tržbu a počet riadkov zdroja. Po doplnení údajov ich porovnáte.</t>
        </is>
      </c>
    </row>
    <row r="6">
      <c r="B6" s="4" t="inlineStr">
        <is>
          <t>3. Na hárku Nové prepravy sú aj februárové prepravy. Doplňte ich pod tabuľku Prepravy a kontingenčnú tabuľku obnovte.</t>
        </is>
      </c>
    </row>
    <row r="7">
      <c r="B7" s="4" t="inlineStr">
        <is>
          <t xml:space="preserve">Kontrola po januári: 432 prepráv, tržba 116 747,28 €. Po doplnení februára a obnovení: 440 prepráv, tržba 119 377,53 €.</t>
        </is>
      </c>
    </row>
    <row r="8">
      <c r="B8" s="4" t="inlineStr">
        <is>
          <t xml:space="preserve">Zmena musí byť viditeľná aj v kontingenčnej tabuľke. Kto nemá doplnený január, dostane iné čísla.</t>
        </is>
      </c>
    </row>
    <row r="11">
      <c r="B11" s="3" t="inlineStr">
        <is>
          <t>Legenda</t>
        </is>
      </c>
    </row>
    <row r="12">
      <c r="B12" s="1" t="inlineStr">
        <is>
          <t>kontingenčné tabuľky vkladajte na tento hárok od bunky B17 — ďalšiu vedľa alebo pod predchádzajúcu, aby sa neprekrývali</t>
        </is>
      </c>
    </row>
    <row r="13">
      <c r="B13" s="1" t="inlineStr">
        <is>
          <t>údaje na hárkoch Prepravy a Študenti meňte, len keď o to úloha výslovne požiada</t>
        </is>
      </c>
    </row>
    <row r="14">
      <c r="B14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FFA6A6A6"/>
    <outlinePr summaryBelow="1" summaryRight="1"/>
    <pageSetUpPr/>
  </sheetPr>
  <dimension ref="A1:F23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7" customWidth="1" min="2" max="2"/>
    <col width="13" customWidth="1" min="3" max="3"/>
    <col width="13" customWidth="1" min="4" max="4"/>
    <col width="15" customWidth="1" min="5" max="5"/>
    <col width="14" customWidth="1" min="6" max="6"/>
    <col width="3" customWidth="1" min="7" max="7"/>
  </cols>
  <sheetData>
    <row r="1">
      <c r="B1" s="2" t="inlineStr">
        <is>
          <t>Navyše — to isté vzorcami</t>
        </is>
      </c>
    </row>
    <row r="2">
      <c r="B2" s="1" t="inlineStr">
        <is>
          <t>Nie je na teste. Funkcie zo 4. a 6. týždňa poskladajú tabuľku tržieb podľa miest a vozidiel, ktorá sa prepočíta sama — bez obnovovania.</t>
        </is>
      </c>
    </row>
    <row r="5">
      <c r="B5" s="5" t="inlineStr">
        <is>
          <t>Mesto</t>
        </is>
      </c>
      <c r="C5" s="5" cm="1" t="str">
        <f t="array" ref="C5:E5">TRANSPOSE(_xlfn._xlws.SORT(_xlfn.UNIQUE(Prepravy[Vozidlo])))</f>
        <v>Dodávka</v>
      </c>
      <c r="D5" s="5" t="inlineStr">
        <is>
          <t>Kamión</t>
        </is>
      </c>
      <c r="E5" s="5" t="inlineStr">
        <is>
          <t>Nákladné auto</t>
        </is>
      </c>
      <c r="F5" s="5" t="inlineStr">
        <is>
          <t>Spolu</t>
        </is>
      </c>
    </row>
    <row r="6">
      <c r="B6" s="25" cm="1" t="str">
        <f t="array" ref="B6:B12">_xlfn._xlws.SORT(_xlfn.UNIQUE(Prepravy[Mesto]))</f>
        <v>Banská Bystrica</v>
      </c>
      <c r="C6" s="11" cm="1">
        <f t="array" ref="C6:E12">SUMIFS(Prepravy[Tržba],Prepravy[Mesto],_xlfn.ANCHORARRAY(B6),Prepravy[Vozidlo],_xlfn.ANCHORARRAY(C5))</f>
        <v>3550.97</v>
      </c>
      <c r="D6" s="11" t="n">
        <v>2764.02</v>
      </c>
      <c r="E6" s="11" t="n">
        <v>3807.84</v>
      </c>
      <c r="F6" s="11" cm="1">
        <f t="array" ref="F6:F12">SUMIFS(Prepravy[Tržba],Prepravy[Mesto],_xlfn.ANCHORARRAY(B6))</f>
        <v>10122.83</v>
      </c>
    </row>
    <row r="7">
      <c r="B7" s="25" t="inlineStr">
        <is>
          <t>Bratislava</t>
        </is>
      </c>
      <c r="C7" s="11" t="n">
        <v>11434.75</v>
      </c>
      <c r="D7" s="11" t="n">
        <v>13429.09</v>
      </c>
      <c r="E7" s="11" t="n">
        <v>12292.97</v>
      </c>
      <c r="F7" s="11" t="n">
        <v>37156.81</v>
      </c>
    </row>
    <row r="8">
      <c r="B8" s="25" t="inlineStr">
        <is>
          <t>Košice</t>
        </is>
      </c>
      <c r="C8" s="11" t="n">
        <v>5758.31</v>
      </c>
      <c r="D8" s="11" t="n">
        <v>5435.16</v>
      </c>
      <c r="E8" s="11" t="n">
        <v>9928</v>
      </c>
      <c r="F8" s="11" t="n">
        <v>21121.47</v>
      </c>
    </row>
    <row r="9">
      <c r="B9" s="25" t="inlineStr">
        <is>
          <t>Martin</t>
        </is>
      </c>
      <c r="C9" s="11" t="n">
        <v>1745.33</v>
      </c>
      <c r="D9" s="11" t="n">
        <v>1752.42</v>
      </c>
      <c r="E9" s="11" t="n">
        <v>1628.73</v>
      </c>
      <c r="F9" s="11" t="n">
        <v>5126.48</v>
      </c>
    </row>
    <row r="10">
      <c r="B10" s="25" t="inlineStr">
        <is>
          <t>Nitra</t>
        </is>
      </c>
      <c r="C10" s="11" t="n">
        <v>4778.91</v>
      </c>
      <c r="D10" s="11" t="n">
        <v>4507.24</v>
      </c>
      <c r="E10" s="11" t="n">
        <v>6818.29</v>
      </c>
      <c r="F10" s="11" t="n">
        <v>16104.44</v>
      </c>
    </row>
    <row r="11">
      <c r="B11" s="25" t="inlineStr">
        <is>
          <t>Prešov</t>
        </is>
      </c>
      <c r="C11" s="11" t="n">
        <v>4486.45</v>
      </c>
      <c r="D11" s="11" t="n">
        <v>4342.3</v>
      </c>
      <c r="E11" s="11" t="n">
        <v>5758.02</v>
      </c>
      <c r="F11" s="11" t="n">
        <v>14586.77</v>
      </c>
    </row>
    <row r="12">
      <c r="B12" s="25" t="inlineStr">
        <is>
          <t>Trenčín</t>
        </is>
      </c>
      <c r="C12" s="11" t="n">
        <v>3105.46</v>
      </c>
      <c r="D12" s="11" t="n">
        <v>2425.71</v>
      </c>
      <c r="E12" s="11" t="n">
        <v>3833.84</v>
      </c>
      <c r="F12" s="11" t="n">
        <v>9365.01</v>
      </c>
    </row>
    <row r="15">
      <c r="B15" s="9" t="inlineStr">
        <is>
          <t>Mestá: zoznam bez opakovania, zoradený (Unique a Sort, 4. týždeň) — rozleje sa nadol.</t>
        </is>
      </c>
    </row>
    <row r="16">
      <c r="B16" s="9" t="str">
        <f>_xlfn.FORMULATEXT(B6)</f>
        <v>=SORT(UNIQUE(Prepravy[Mesto]))</v>
      </c>
    </row>
    <row r="17">
      <c r="B17" s="9" t="inlineStr">
        <is>
          <t>Vozidlá: to isté, len Transpose ho otočí do riadka.</t>
        </is>
      </c>
    </row>
    <row r="18">
      <c r="B18" s="9" t="str">
        <f>_xlfn.FORMULATEXT(C5)</f>
        <v>=TRANSPOSE(SORT(UNIQUE(Prepravy[Vozidlo])))</v>
      </c>
    </row>
    <row r="19">
      <c r="B19" s="9" t="inlineStr">
        <is>
          <t>SumIfs s rozliatymi oblasťami B6# a C5# vráti celú tabuľku naraz — pre každé mesto a vozidlo jeden súčet.</t>
        </is>
      </c>
    </row>
    <row r="20">
      <c r="B20" s="9" t="str">
        <f>_xlfn.FORMULATEXT(C6)</f>
        <v>=SUMIFS(Prepravy[Tržba];Prepravy[Mesto];B6#;Prepravy[Vozidlo];C5#)</v>
      </c>
    </row>
    <row r="22">
      <c r="B22" s="9" t="inlineStr">
        <is>
          <t>Keď do Prepráv pribudne nové mesto, pribudne aj riadok. Nič netreba obnovovať — ale ani sa tu nič nezoskupí, nepridá rýchly filter ani nepretiahne myšou.</t>
        </is>
      </c>
    </row>
    <row r="23">
      <c r="B23" s="9" t="inlineStr">
        <is>
          <t>V najnovšom Exceli 365 to isté urobí jediná funkcia: =PIVOTBY(Prepravy[Mesto];Prepravy[Vozidlo];Prepravy[Tržba];SUM).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42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7" customWidth="1" min="3" max="3"/>
    <col width="15" customWidth="1" min="4" max="4"/>
    <col width="10" customWidth="1" min="5" max="5"/>
    <col width="8" customWidth="1" min="6" max="6"/>
    <col width="13" customWidth="1" min="7" max="7"/>
    <col width="13" customWidth="1" min="8" max="8"/>
  </cols>
  <sheetData>
    <row r="1">
      <c r="A1" s="3" t="inlineStr">
        <is>
          <t>Dátum</t>
        </is>
      </c>
      <c r="B1" s="3" t="inlineStr">
        <is>
          <t>Zákazník</t>
        </is>
      </c>
      <c r="C1" s="3" t="inlineStr">
        <is>
          <t>Mesto</t>
        </is>
      </c>
      <c r="D1" s="3" t="inlineStr">
        <is>
          <t>Vozidlo</t>
        </is>
      </c>
      <c r="E1" s="3" t="inlineStr">
        <is>
          <t>Vodič</t>
        </is>
      </c>
      <c r="F1" s="3" t="inlineStr">
        <is>
          <t>Km</t>
        </is>
      </c>
      <c r="G1" s="3" t="inlineStr">
        <is>
          <t>Tržba</t>
        </is>
      </c>
      <c r="H1" s="3" t="inlineStr">
        <is>
          <t>Náklady</t>
        </is>
      </c>
    </row>
    <row r="2">
      <c r="A2" s="26" t="n">
        <v>45309</v>
      </c>
      <c r="B2" s="4" t="inlineStr">
        <is>
          <t>Nábytok Dub</t>
        </is>
      </c>
      <c r="C2" s="4" t="inlineStr">
        <is>
          <t>Košice</t>
        </is>
      </c>
      <c r="D2" s="4" t="inlineStr">
        <is>
          <t>Dodávka</t>
        </is>
      </c>
      <c r="E2" s="4" t="inlineStr">
        <is>
          <t>Adam</t>
        </is>
      </c>
      <c r="F2" s="27" t="n">
        <v>247</v>
      </c>
      <c r="G2" s="28" t="n">
        <v>279.42</v>
      </c>
      <c r="H2" s="28" t="n">
        <v>172.23</v>
      </c>
    </row>
    <row r="3">
      <c r="A3" s="26" t="n">
        <v>45309</v>
      </c>
      <c r="B3" s="4" t="inlineStr">
        <is>
          <t>Nábytok Dub</t>
        </is>
      </c>
      <c r="C3" s="4" t="inlineStr">
        <is>
          <t>Banská Bystrica</t>
        </is>
      </c>
      <c r="D3" s="4" t="inlineStr">
        <is>
          <t>Nákladné auto</t>
        </is>
      </c>
      <c r="E3" s="4" t="inlineStr">
        <is>
          <t>Emil</t>
        </is>
      </c>
      <c r="F3" s="27" t="n">
        <v>97</v>
      </c>
      <c r="G3" s="28" t="n">
        <v>195.56</v>
      </c>
      <c r="H3" s="28" t="n">
        <v>114.47</v>
      </c>
    </row>
    <row r="4">
      <c r="A4" s="26" t="n">
        <v>45315</v>
      </c>
      <c r="B4" s="4" t="inlineStr">
        <is>
          <t>Mliekareň Lúka</t>
        </is>
      </c>
      <c r="C4" s="4" t="inlineStr">
        <is>
          <t>Košice</t>
        </is>
      </c>
      <c r="D4" s="4" t="inlineStr">
        <is>
          <t>Dodávka</t>
        </is>
      </c>
      <c r="E4" s="4" t="inlineStr">
        <is>
          <t>Adam</t>
        </is>
      </c>
      <c r="F4" s="27" t="n">
        <v>251</v>
      </c>
      <c r="G4" s="28" t="n">
        <v>286.19</v>
      </c>
      <c r="H4" s="28" t="n">
        <v>169.11</v>
      </c>
    </row>
    <row r="5">
      <c r="A5" s="26" t="n">
        <v>45320</v>
      </c>
      <c r="B5" s="4" t="inlineStr">
        <is>
          <t>Stavebniny Tehla</t>
        </is>
      </c>
      <c r="C5" s="4" t="inlineStr">
        <is>
          <t>Banská Bystrica</t>
        </is>
      </c>
      <c r="D5" s="4" t="inlineStr">
        <is>
          <t>Dodávka</t>
        </is>
      </c>
      <c r="E5" s="4" t="inlineStr">
        <is>
          <t>Adam</t>
        </is>
      </c>
      <c r="F5" s="27" t="n">
        <v>84</v>
      </c>
      <c r="G5" s="28" t="n">
        <v>113.89</v>
      </c>
      <c r="H5" s="28" t="n">
        <v>61.23</v>
      </c>
    </row>
    <row r="6">
      <c r="A6" s="26" t="n">
        <v>45320</v>
      </c>
      <c r="B6" s="4" t="inlineStr">
        <is>
          <t>Nábytok Dub</t>
        </is>
      </c>
      <c r="C6" s="4" t="inlineStr">
        <is>
          <t>Trenčín</t>
        </is>
      </c>
      <c r="D6" s="4" t="inlineStr">
        <is>
          <t>Nákladné auto</t>
        </is>
      </c>
      <c r="E6" s="4" t="inlineStr">
        <is>
          <t>Emil</t>
        </is>
      </c>
      <c r="F6" s="27" t="n">
        <v>91</v>
      </c>
      <c r="G6" s="28" t="n">
        <v>185.02</v>
      </c>
      <c r="H6" s="28" t="n">
        <v>112.89</v>
      </c>
    </row>
    <row r="7">
      <c r="A7" s="26" t="n">
        <v>45322</v>
      </c>
      <c r="B7" s="4" t="inlineStr">
        <is>
          <t>Pekáreň Klások</t>
        </is>
      </c>
      <c r="C7" s="4" t="inlineStr">
        <is>
          <t>Bratislava</t>
        </is>
      </c>
      <c r="D7" s="4" t="inlineStr">
        <is>
          <t>Dodávka</t>
        </is>
      </c>
      <c r="E7" s="4" t="inlineStr">
        <is>
          <t>Adam</t>
        </is>
      </c>
      <c r="F7" s="27" t="n">
        <v>207</v>
      </c>
      <c r="G7" s="28" t="n">
        <v>249.82</v>
      </c>
      <c r="H7" s="28" t="n">
        <v>134.69</v>
      </c>
    </row>
    <row r="8">
      <c r="A8" s="26" t="n">
        <v>45323</v>
      </c>
      <c r="B8" s="4" t="inlineStr">
        <is>
          <t>Kvetinárstvo Ruža</t>
        </is>
      </c>
      <c r="C8" s="4" t="inlineStr">
        <is>
          <t>Bratislava</t>
        </is>
      </c>
      <c r="D8" s="4" t="inlineStr">
        <is>
          <t>Nákladné auto</t>
        </is>
      </c>
      <c r="E8" s="4" t="inlineStr">
        <is>
          <t>Emil</t>
        </is>
      </c>
      <c r="F8" s="27" t="n">
        <v>206</v>
      </c>
      <c r="G8" s="28" t="n">
        <v>377.59</v>
      </c>
      <c r="H8" s="28" t="n">
        <v>225.35</v>
      </c>
    </row>
    <row r="9">
      <c r="A9" s="26" t="n">
        <v>45328</v>
      </c>
      <c r="B9" s="4" t="inlineStr">
        <is>
          <t>Železiarstvo Klinec</t>
        </is>
      </c>
      <c r="C9" s="4" t="inlineStr">
        <is>
          <t>Banská Bystrica</t>
        </is>
      </c>
      <c r="D9" s="4" t="inlineStr">
        <is>
          <t>Dodávka</t>
        </is>
      </c>
      <c r="E9" s="4" t="inlineStr">
        <is>
          <t>Boris</t>
        </is>
      </c>
      <c r="F9" s="27" t="n">
        <v>91</v>
      </c>
      <c r="G9" s="28" t="n">
        <v>127.53</v>
      </c>
      <c r="H9" s="28" t="n">
        <v>74.23999999999999</v>
      </c>
    </row>
    <row r="10">
      <c r="A10" s="26" t="n">
        <v>45329</v>
      </c>
      <c r="B10" s="4" t="inlineStr">
        <is>
          <t>Mliekareň Lúka</t>
        </is>
      </c>
      <c r="C10" s="4" t="inlineStr">
        <is>
          <t>Martin</t>
        </is>
      </c>
      <c r="D10" s="4" t="inlineStr">
        <is>
          <t>Nákladné auto</t>
        </is>
      </c>
      <c r="E10" s="4" t="inlineStr">
        <is>
          <t>Emil</t>
        </is>
      </c>
      <c r="F10" s="27" t="n">
        <v>32</v>
      </c>
      <c r="G10" s="28" t="n">
        <v>103.08</v>
      </c>
      <c r="H10" s="28" t="n">
        <v>55.53</v>
      </c>
    </row>
    <row r="11">
      <c r="A11" s="26" t="n">
        <v>45329</v>
      </c>
      <c r="B11" s="4" t="inlineStr">
        <is>
          <t>Pekáreň Klások</t>
        </is>
      </c>
      <c r="C11" s="4" t="inlineStr">
        <is>
          <t>Banská Bystrica</t>
        </is>
      </c>
      <c r="D11" s="4" t="inlineStr">
        <is>
          <t>Nákladné auto</t>
        </is>
      </c>
      <c r="E11" s="4" t="inlineStr">
        <is>
          <t>Boris</t>
        </is>
      </c>
      <c r="F11" s="27" t="n">
        <v>91</v>
      </c>
      <c r="G11" s="28" t="n">
        <v>197.73</v>
      </c>
      <c r="H11" s="28" t="n">
        <v>117.39</v>
      </c>
    </row>
    <row r="12">
      <c r="A12" s="26" t="n">
        <v>45337</v>
      </c>
      <c r="B12" s="4" t="inlineStr">
        <is>
          <t>Pekáreň Klások</t>
        </is>
      </c>
      <c r="C12" s="4" t="inlineStr">
        <is>
          <t>Banská Bystrica</t>
        </is>
      </c>
      <c r="D12" s="4" t="inlineStr">
        <is>
          <t>Nákladné auto</t>
        </is>
      </c>
      <c r="E12" s="4" t="inlineStr">
        <is>
          <t>Cyril</t>
        </is>
      </c>
      <c r="F12" s="27" t="n">
        <v>84</v>
      </c>
      <c r="G12" s="28" t="n">
        <v>188.05</v>
      </c>
      <c r="H12" s="28" t="n">
        <v>95.78</v>
      </c>
    </row>
    <row r="13">
      <c r="A13" s="26" t="n">
        <v>45342</v>
      </c>
      <c r="B13" s="4" t="inlineStr">
        <is>
          <t>Pekáreň Klások</t>
        </is>
      </c>
      <c r="C13" s="4" t="inlineStr">
        <is>
          <t>Bratislava</t>
        </is>
      </c>
      <c r="D13" s="4" t="inlineStr">
        <is>
          <t>Nákladné auto</t>
        </is>
      </c>
      <c r="E13" s="4" t="inlineStr">
        <is>
          <t>Cyril</t>
        </is>
      </c>
      <c r="F13" s="27" t="n">
        <v>208</v>
      </c>
      <c r="G13" s="28" t="n">
        <v>367.62</v>
      </c>
      <c r="H13" s="28" t="n">
        <v>226.83</v>
      </c>
    </row>
    <row r="14">
      <c r="A14" s="26" t="n">
        <v>45344</v>
      </c>
      <c r="B14" s="4" t="inlineStr">
        <is>
          <t>Železiarstvo Klinec</t>
        </is>
      </c>
      <c r="C14" s="4" t="inlineStr">
        <is>
          <t>Bratislava</t>
        </is>
      </c>
      <c r="D14" s="4" t="inlineStr">
        <is>
          <t>Dodávka</t>
        </is>
      </c>
      <c r="E14" s="4" t="inlineStr">
        <is>
          <t>Boris</t>
        </is>
      </c>
      <c r="F14" s="27" t="n">
        <v>212</v>
      </c>
      <c r="G14" s="28" t="n">
        <v>241.54</v>
      </c>
      <c r="H14" s="28" t="n">
        <v>151.43</v>
      </c>
    </row>
    <row r="15">
      <c r="A15" s="26" t="n">
        <v>45344</v>
      </c>
      <c r="B15" s="4" t="inlineStr">
        <is>
          <t>Nábytok Dub</t>
        </is>
      </c>
      <c r="C15" s="4" t="inlineStr">
        <is>
          <t>Trenčín</t>
        </is>
      </c>
      <c r="D15" s="4" t="inlineStr">
        <is>
          <t>Dodávka</t>
        </is>
      </c>
      <c r="E15" s="4" t="inlineStr">
        <is>
          <t>Boris</t>
        </is>
      </c>
      <c r="F15" s="27" t="n">
        <v>81</v>
      </c>
      <c r="G15" s="28" t="n">
        <v>119.47</v>
      </c>
      <c r="H15" s="28" t="n">
        <v>63.89</v>
      </c>
    </row>
    <row r="16">
      <c r="A16" s="26" t="n">
        <v>45348</v>
      </c>
      <c r="B16" s="4" t="inlineStr">
        <is>
          <t>Pekáreň Klások</t>
        </is>
      </c>
      <c r="C16" s="4" t="inlineStr">
        <is>
          <t>Banská Bystrica</t>
        </is>
      </c>
      <c r="D16" s="4" t="inlineStr">
        <is>
          <t>Nákladné auto</t>
        </is>
      </c>
      <c r="E16" s="4" t="inlineStr">
        <is>
          <t>Cyril</t>
        </is>
      </c>
      <c r="F16" s="27" t="n">
        <v>90</v>
      </c>
      <c r="G16" s="28" t="n">
        <v>195.87</v>
      </c>
      <c r="H16" s="28" t="n">
        <v>116.89</v>
      </c>
    </row>
    <row r="17">
      <c r="A17" s="26" t="n">
        <v>45350</v>
      </c>
      <c r="B17" s="4" t="inlineStr">
        <is>
          <t>Pekáreň Klások</t>
        </is>
      </c>
      <c r="C17" s="4" t="inlineStr">
        <is>
          <t>Bratislava</t>
        </is>
      </c>
      <c r="D17" s="4" t="inlineStr">
        <is>
          <t>Kamión</t>
        </is>
      </c>
      <c r="E17" s="4" t="inlineStr">
        <is>
          <t>Dušan</t>
        </is>
      </c>
      <c r="F17" s="27" t="n">
        <v>202</v>
      </c>
      <c r="G17" s="28" t="n">
        <v>513.11</v>
      </c>
      <c r="H17" s="28" t="n">
        <v>340.19</v>
      </c>
    </row>
    <row r="18">
      <c r="A18" s="26" t="n">
        <v>45352</v>
      </c>
      <c r="B18" s="4" t="inlineStr">
        <is>
          <t>Stavebniny Tehla</t>
        </is>
      </c>
      <c r="C18" s="4" t="inlineStr">
        <is>
          <t>Trenčín</t>
        </is>
      </c>
      <c r="D18" s="4" t="inlineStr">
        <is>
          <t>Dodávka</t>
        </is>
      </c>
      <c r="E18" s="4" t="inlineStr">
        <is>
          <t>Adam</t>
        </is>
      </c>
      <c r="F18" s="27" t="n">
        <v>77</v>
      </c>
      <c r="G18" s="28" t="n">
        <v>108.6</v>
      </c>
      <c r="H18" s="28" t="n">
        <v>59.73</v>
      </c>
    </row>
    <row r="19">
      <c r="A19" s="26" t="n">
        <v>45359</v>
      </c>
      <c r="B19" s="4" t="inlineStr">
        <is>
          <t>Mliekareň Lúka</t>
        </is>
      </c>
      <c r="C19" s="4" t="inlineStr">
        <is>
          <t>Košice</t>
        </is>
      </c>
      <c r="D19" s="4" t="inlineStr">
        <is>
          <t>Nákladné auto</t>
        </is>
      </c>
      <c r="E19" s="4" t="inlineStr">
        <is>
          <t>Cyril</t>
        </is>
      </c>
      <c r="F19" s="27" t="n">
        <v>251</v>
      </c>
      <c r="G19" s="28" t="n">
        <v>437.82</v>
      </c>
      <c r="H19" s="28" t="n">
        <v>277.44</v>
      </c>
    </row>
    <row r="20">
      <c r="A20" s="26" t="n">
        <v>45362</v>
      </c>
      <c r="B20" s="4" t="inlineStr">
        <is>
          <t>Mliekareň Lúka</t>
        </is>
      </c>
      <c r="C20" s="4" t="inlineStr">
        <is>
          <t>Trenčín</t>
        </is>
      </c>
      <c r="D20" s="4" t="inlineStr">
        <is>
          <t>Dodávka</t>
        </is>
      </c>
      <c r="E20" s="4" t="inlineStr">
        <is>
          <t>Boris</t>
        </is>
      </c>
      <c r="F20" s="27" t="n">
        <v>77</v>
      </c>
      <c r="G20" s="28" t="n">
        <v>113.75</v>
      </c>
      <c r="H20" s="28" t="n">
        <v>60.67</v>
      </c>
    </row>
    <row r="21">
      <c r="A21" s="26" t="n">
        <v>45362</v>
      </c>
      <c r="B21" s="4" t="inlineStr">
        <is>
          <t>Stavebniny Tehla</t>
        </is>
      </c>
      <c r="C21" s="4" t="inlineStr">
        <is>
          <t>Martin</t>
        </is>
      </c>
      <c r="D21" s="4" t="inlineStr">
        <is>
          <t>Kamión</t>
        </is>
      </c>
      <c r="E21" s="4" t="inlineStr">
        <is>
          <t>Dušan</t>
        </is>
      </c>
      <c r="F21" s="27" t="n">
        <v>46</v>
      </c>
      <c r="G21" s="28" t="n">
        <v>183.22</v>
      </c>
      <c r="H21" s="28" t="n">
        <v>106.89</v>
      </c>
    </row>
    <row r="22">
      <c r="A22" s="26" t="n">
        <v>45366</v>
      </c>
      <c r="B22" s="4" t="inlineStr">
        <is>
          <t>Nábytok Dub</t>
        </is>
      </c>
      <c r="C22" s="4" t="inlineStr">
        <is>
          <t>Bratislava</t>
        </is>
      </c>
      <c r="D22" s="4" t="inlineStr">
        <is>
          <t>Dodávka</t>
        </is>
      </c>
      <c r="E22" s="4" t="inlineStr">
        <is>
          <t>Adam</t>
        </is>
      </c>
      <c r="F22" s="27" t="n">
        <v>203</v>
      </c>
      <c r="G22" s="28" t="n">
        <v>239.4</v>
      </c>
      <c r="H22" s="28" t="n">
        <v>145.96</v>
      </c>
    </row>
    <row r="23">
      <c r="A23" s="26" t="n">
        <v>45369</v>
      </c>
      <c r="B23" s="4" t="inlineStr">
        <is>
          <t>Železiarstvo Klinec</t>
        </is>
      </c>
      <c r="C23" s="4" t="inlineStr">
        <is>
          <t>Trenčín</t>
        </is>
      </c>
      <c r="D23" s="4" t="inlineStr">
        <is>
          <t>Dodávka</t>
        </is>
      </c>
      <c r="E23" s="4" t="inlineStr">
        <is>
          <t>Boris</t>
        </is>
      </c>
      <c r="F23" s="27" t="n">
        <v>78</v>
      </c>
      <c r="G23" s="28" t="n">
        <v>110.85</v>
      </c>
      <c r="H23" s="28" t="n">
        <v>66.09999999999999</v>
      </c>
    </row>
    <row r="24">
      <c r="A24" s="26" t="n">
        <v>45370</v>
      </c>
      <c r="B24" s="4" t="inlineStr">
        <is>
          <t>Železiarstvo Klinec</t>
        </is>
      </c>
      <c r="C24" s="4" t="inlineStr">
        <is>
          <t>Martin</t>
        </is>
      </c>
      <c r="D24" s="4" t="inlineStr">
        <is>
          <t>Dodávka</t>
        </is>
      </c>
      <c r="E24" s="4" t="inlineStr">
        <is>
          <t>Adam</t>
        </is>
      </c>
      <c r="F24" s="27" t="n">
        <v>42</v>
      </c>
      <c r="G24" s="28" t="n">
        <v>75.17</v>
      </c>
      <c r="H24" s="28" t="n">
        <v>40.33</v>
      </c>
    </row>
    <row r="25">
      <c r="A25" s="26" t="n">
        <v>45370</v>
      </c>
      <c r="B25" s="4" t="inlineStr">
        <is>
          <t>Nábytok Dub</t>
        </is>
      </c>
      <c r="C25" s="4" t="inlineStr">
        <is>
          <t>Nitra</t>
        </is>
      </c>
      <c r="D25" s="4" t="inlineStr">
        <is>
          <t>Kamión</t>
        </is>
      </c>
      <c r="E25" s="4" t="inlineStr">
        <is>
          <t>Dušan</t>
        </is>
      </c>
      <c r="F25" s="27" t="n">
        <v>150</v>
      </c>
      <c r="G25" s="28" t="n">
        <v>411.28</v>
      </c>
      <c r="H25" s="28" t="n">
        <v>238.97</v>
      </c>
    </row>
    <row r="26">
      <c r="A26" s="26" t="n">
        <v>45370</v>
      </c>
      <c r="B26" s="4" t="inlineStr">
        <is>
          <t>Mliekareň Lúka</t>
        </is>
      </c>
      <c r="C26" s="4" t="inlineStr">
        <is>
          <t>Bratislava</t>
        </is>
      </c>
      <c r="D26" s="4" t="inlineStr">
        <is>
          <t>Dodávka</t>
        </is>
      </c>
      <c r="E26" s="4" t="inlineStr">
        <is>
          <t>Adam</t>
        </is>
      </c>
      <c r="F26" s="27" t="n">
        <v>211</v>
      </c>
      <c r="G26" s="28" t="n">
        <v>250.95</v>
      </c>
      <c r="H26" s="28" t="n">
        <v>149.78</v>
      </c>
    </row>
    <row r="27">
      <c r="A27" s="26" t="n">
        <v>45371</v>
      </c>
      <c r="B27" s="4" t="inlineStr">
        <is>
          <t>Pekáreň Klások</t>
        </is>
      </c>
      <c r="C27" s="4" t="inlineStr">
        <is>
          <t>Bratislava</t>
        </is>
      </c>
      <c r="D27" s="4" t="inlineStr">
        <is>
          <t>Dodávka</t>
        </is>
      </c>
      <c r="E27" s="4" t="inlineStr">
        <is>
          <t>Boris</t>
        </is>
      </c>
      <c r="F27" s="27" t="n">
        <v>198</v>
      </c>
      <c r="G27" s="28" t="n">
        <v>244.36</v>
      </c>
      <c r="H27" s="28" t="n">
        <v>140.67</v>
      </c>
    </row>
    <row r="28">
      <c r="A28" s="26" t="n">
        <v>45373</v>
      </c>
      <c r="B28" s="4" t="inlineStr">
        <is>
          <t>Nábytok Dub</t>
        </is>
      </c>
      <c r="C28" s="4" t="inlineStr">
        <is>
          <t>Košice</t>
        </is>
      </c>
      <c r="D28" s="4" t="inlineStr">
        <is>
          <t>Nákladné auto</t>
        </is>
      </c>
      <c r="E28" s="4" t="inlineStr">
        <is>
          <t>Cyril</t>
        </is>
      </c>
      <c r="F28" s="27" t="n">
        <v>254</v>
      </c>
      <c r="G28" s="28" t="n">
        <v>435.98</v>
      </c>
      <c r="H28" s="28" t="n">
        <v>265.92</v>
      </c>
    </row>
    <row r="29">
      <c r="A29" s="26" t="n">
        <v>45377</v>
      </c>
      <c r="B29" s="4" t="inlineStr">
        <is>
          <t>Pekáreň Klások</t>
        </is>
      </c>
      <c r="C29" s="4" t="inlineStr">
        <is>
          <t>Prešov</t>
        </is>
      </c>
      <c r="D29" s="4" t="inlineStr">
        <is>
          <t>Nákladné auto</t>
        </is>
      </c>
      <c r="E29" s="4" t="inlineStr">
        <is>
          <t>Cyril</t>
        </is>
      </c>
      <c r="F29" s="27" t="n">
        <v>219</v>
      </c>
      <c r="G29" s="28" t="n">
        <v>399.18</v>
      </c>
      <c r="H29" s="28" t="n">
        <v>246.65</v>
      </c>
    </row>
    <row r="30">
      <c r="A30" s="26" t="n">
        <v>45378</v>
      </c>
      <c r="B30" s="4" t="inlineStr">
        <is>
          <t>Železiarstvo Klinec</t>
        </is>
      </c>
      <c r="C30" s="4" t="inlineStr">
        <is>
          <t>Prešov</t>
        </is>
      </c>
      <c r="D30" s="4" t="inlineStr">
        <is>
          <t>Dodávka</t>
        </is>
      </c>
      <c r="E30" s="4" t="inlineStr">
        <is>
          <t>Boris</t>
        </is>
      </c>
      <c r="F30" s="27" t="n">
        <v>227</v>
      </c>
      <c r="G30" s="28" t="n">
        <v>269.91</v>
      </c>
      <c r="H30" s="28" t="n">
        <v>152.67</v>
      </c>
    </row>
    <row r="31">
      <c r="A31" s="26" t="n">
        <v>45379</v>
      </c>
      <c r="B31" s="4" t="inlineStr">
        <is>
          <t>Stavebniny Tehla</t>
        </is>
      </c>
      <c r="C31" s="4" t="inlineStr">
        <is>
          <t>Prešov</t>
        </is>
      </c>
      <c r="D31" s="4" t="inlineStr">
        <is>
          <t>Nákladné auto</t>
        </is>
      </c>
      <c r="E31" s="4" t="inlineStr">
        <is>
          <t>Boris</t>
        </is>
      </c>
      <c r="F31" s="27" t="n">
        <v>222</v>
      </c>
      <c r="G31" s="28" t="n">
        <v>369</v>
      </c>
      <c r="H31" s="28" t="n">
        <v>239.82</v>
      </c>
    </row>
    <row r="32">
      <c r="A32" s="26" t="n">
        <v>45379</v>
      </c>
      <c r="B32" s="4" t="inlineStr">
        <is>
          <t>Mliekareň Lúka</t>
        </is>
      </c>
      <c r="C32" s="4" t="inlineStr">
        <is>
          <t>Trenčín</t>
        </is>
      </c>
      <c r="D32" s="4" t="inlineStr">
        <is>
          <t>Kamión</t>
        </is>
      </c>
      <c r="E32" s="4" t="inlineStr">
        <is>
          <t>Emil</t>
        </is>
      </c>
      <c r="F32" s="27" t="n">
        <v>84</v>
      </c>
      <c r="G32" s="28" t="n">
        <v>262.53</v>
      </c>
      <c r="H32" s="28" t="n">
        <v>150.55</v>
      </c>
    </row>
    <row r="33">
      <c r="A33" s="26" t="n">
        <v>45383</v>
      </c>
      <c r="B33" s="4" t="inlineStr">
        <is>
          <t>Mliekareň Lúka</t>
        </is>
      </c>
      <c r="C33" s="4" t="inlineStr">
        <is>
          <t>Nitra</t>
        </is>
      </c>
      <c r="D33" s="4" t="inlineStr">
        <is>
          <t>Dodávka</t>
        </is>
      </c>
      <c r="E33" s="4" t="inlineStr">
        <is>
          <t>Adam</t>
        </is>
      </c>
      <c r="F33" s="27" t="n">
        <v>156</v>
      </c>
      <c r="G33" s="28" t="n">
        <v>194.56</v>
      </c>
      <c r="H33" s="28" t="n">
        <v>106.23</v>
      </c>
    </row>
    <row r="34">
      <c r="A34" s="26" t="n">
        <v>45383</v>
      </c>
      <c r="B34" s="4" t="inlineStr">
        <is>
          <t>Nábytok Dub</t>
        </is>
      </c>
      <c r="C34" s="4" t="inlineStr">
        <is>
          <t>Trenčín</t>
        </is>
      </c>
      <c r="D34" s="4" t="inlineStr">
        <is>
          <t>Nákladné auto</t>
        </is>
      </c>
      <c r="E34" s="4" t="inlineStr">
        <is>
          <t>Cyril</t>
        </is>
      </c>
      <c r="F34" s="27" t="n">
        <v>84</v>
      </c>
      <c r="G34" s="28" t="n">
        <v>180.91</v>
      </c>
      <c r="H34" s="28" t="n">
        <v>104.16</v>
      </c>
    </row>
    <row r="35">
      <c r="A35" s="26" t="n">
        <v>45384</v>
      </c>
      <c r="B35" s="4" t="inlineStr">
        <is>
          <t>Pekáreň Klások</t>
        </is>
      </c>
      <c r="C35" s="4" t="inlineStr">
        <is>
          <t>Prešov</t>
        </is>
      </c>
      <c r="D35" s="4" t="inlineStr">
        <is>
          <t>Nákladné auto</t>
        </is>
      </c>
      <c r="E35" s="4" t="inlineStr">
        <is>
          <t>Emil</t>
        </is>
      </c>
      <c r="F35" s="27" t="n">
        <v>227</v>
      </c>
      <c r="G35" s="28" t="n">
        <v>410.58</v>
      </c>
      <c r="H35" s="28" t="n">
        <v>254.97</v>
      </c>
    </row>
    <row r="36">
      <c r="A36" s="26" t="n">
        <v>45385</v>
      </c>
      <c r="B36" s="4" t="inlineStr">
        <is>
          <t>Pekáreň Klások</t>
        </is>
      </c>
      <c r="C36" s="4" t="inlineStr">
        <is>
          <t>Prešov</t>
        </is>
      </c>
      <c r="D36" s="4" t="inlineStr">
        <is>
          <t>Dodávka</t>
        </is>
      </c>
      <c r="E36" s="4" t="inlineStr">
        <is>
          <t>Adam</t>
        </is>
      </c>
      <c r="F36" s="27" t="n">
        <v>223</v>
      </c>
      <c r="G36" s="28" t="n">
        <v>271.39</v>
      </c>
      <c r="H36" s="28" t="n">
        <v>164.02</v>
      </c>
    </row>
    <row r="37">
      <c r="A37" s="26" t="n">
        <v>45386</v>
      </c>
      <c r="B37" s="4" t="inlineStr">
        <is>
          <t>Stavebniny Tehla</t>
        </is>
      </c>
      <c r="C37" s="4" t="inlineStr">
        <is>
          <t>Prešov</t>
        </is>
      </c>
      <c r="D37" s="4" t="inlineStr">
        <is>
          <t>Kamión</t>
        </is>
      </c>
      <c r="E37" s="4" t="inlineStr">
        <is>
          <t>Emil</t>
        </is>
      </c>
      <c r="F37" s="27" t="n">
        <v>213</v>
      </c>
      <c r="G37" s="28" t="n">
        <v>506.38</v>
      </c>
      <c r="H37" s="28" t="n">
        <v>333.63</v>
      </c>
    </row>
    <row r="38">
      <c r="A38" s="26" t="n">
        <v>45392</v>
      </c>
      <c r="B38" s="4" t="inlineStr">
        <is>
          <t>Pekáreň Klások</t>
        </is>
      </c>
      <c r="C38" s="4" t="inlineStr">
        <is>
          <t>Martin</t>
        </is>
      </c>
      <c r="D38" s="4" t="inlineStr">
        <is>
          <t>Dodávka</t>
        </is>
      </c>
      <c r="E38" s="4" t="inlineStr">
        <is>
          <t>Adam</t>
        </is>
      </c>
      <c r="F38" s="27" t="n">
        <v>38</v>
      </c>
      <c r="G38" s="28" t="n">
        <v>75.84999999999999</v>
      </c>
      <c r="H38" s="28" t="n">
        <v>37.59</v>
      </c>
    </row>
    <row r="39">
      <c r="A39" s="26" t="n">
        <v>45392</v>
      </c>
      <c r="B39" s="4" t="inlineStr">
        <is>
          <t>Stavebniny Tehla</t>
        </is>
      </c>
      <c r="C39" s="4" t="inlineStr">
        <is>
          <t>Nitra</t>
        </is>
      </c>
      <c r="D39" s="4" t="inlineStr">
        <is>
          <t>Dodávka</t>
        </is>
      </c>
      <c r="E39" s="4" t="inlineStr">
        <is>
          <t>Boris</t>
        </is>
      </c>
      <c r="F39" s="27" t="n">
        <v>156</v>
      </c>
      <c r="G39" s="28" t="n">
        <v>189.2</v>
      </c>
      <c r="H39" s="28" t="n">
        <v>113.14</v>
      </c>
    </row>
    <row r="40">
      <c r="A40" s="26" t="n">
        <v>45401</v>
      </c>
      <c r="B40" s="4" t="inlineStr">
        <is>
          <t>Stavebniny Tehla</t>
        </is>
      </c>
      <c r="C40" s="4" t="inlineStr">
        <is>
          <t>Bratislava</t>
        </is>
      </c>
      <c r="D40" s="4" t="inlineStr">
        <is>
          <t>Dodávka</t>
        </is>
      </c>
      <c r="E40" s="4" t="inlineStr">
        <is>
          <t>Adam</t>
        </is>
      </c>
      <c r="F40" s="27" t="n">
        <v>207</v>
      </c>
      <c r="G40" s="28" t="n">
        <v>236.9</v>
      </c>
      <c r="H40" s="28" t="n">
        <v>147.83</v>
      </c>
    </row>
    <row r="41">
      <c r="A41" s="26" t="n">
        <v>45404</v>
      </c>
      <c r="B41" s="4" t="inlineStr">
        <is>
          <t>Železiarstvo Klinec</t>
        </is>
      </c>
      <c r="C41" s="4" t="inlineStr">
        <is>
          <t>Trenčín</t>
        </is>
      </c>
      <c r="D41" s="4" t="inlineStr">
        <is>
          <t>Dodávka</t>
        </is>
      </c>
      <c r="E41" s="4" t="inlineStr">
        <is>
          <t>Adam</t>
        </is>
      </c>
      <c r="F41" s="27" t="n">
        <v>80</v>
      </c>
      <c r="G41" s="28" t="n">
        <v>110.91</v>
      </c>
      <c r="H41" s="28" t="n">
        <v>63.59</v>
      </c>
    </row>
    <row r="42">
      <c r="A42" s="26" t="n">
        <v>45405</v>
      </c>
      <c r="B42" s="4" t="inlineStr">
        <is>
          <t>Pekáreň Klások</t>
        </is>
      </c>
      <c r="C42" s="4" t="inlineStr">
        <is>
          <t>Trenčín</t>
        </is>
      </c>
      <c r="D42" s="4" t="inlineStr">
        <is>
          <t>Dodávka</t>
        </is>
      </c>
      <c r="E42" s="4" t="inlineStr">
        <is>
          <t>Adam</t>
        </is>
      </c>
      <c r="F42" s="27" t="n">
        <v>87</v>
      </c>
      <c r="G42" s="28" t="n">
        <v>127.76</v>
      </c>
      <c r="H42" s="28" t="n">
        <v>65.29000000000001</v>
      </c>
    </row>
    <row r="43">
      <c r="A43" s="26" t="n">
        <v>45407</v>
      </c>
      <c r="B43" s="4" t="inlineStr">
        <is>
          <t>Pekáreň Klások</t>
        </is>
      </c>
      <c r="C43" s="4" t="inlineStr">
        <is>
          <t>Bratislava</t>
        </is>
      </c>
      <c r="D43" s="4" t="inlineStr">
        <is>
          <t>Nákladné auto</t>
        </is>
      </c>
      <c r="E43" s="4" t="inlineStr">
        <is>
          <t>Emil</t>
        </is>
      </c>
      <c r="F43" s="27" t="n">
        <v>207</v>
      </c>
      <c r="G43" s="28" t="n">
        <v>367.06</v>
      </c>
      <c r="H43" s="28" t="n">
        <v>240.05</v>
      </c>
    </row>
    <row r="44">
      <c r="A44" s="26" t="n">
        <v>45407</v>
      </c>
      <c r="B44" s="4" t="inlineStr">
        <is>
          <t>Nábytok Dub</t>
        </is>
      </c>
      <c r="C44" s="4" t="inlineStr">
        <is>
          <t>Nitra</t>
        </is>
      </c>
      <c r="D44" s="4" t="inlineStr">
        <is>
          <t>Nákladné auto</t>
        </is>
      </c>
      <c r="E44" s="4" t="inlineStr">
        <is>
          <t>Boris</t>
        </is>
      </c>
      <c r="F44" s="27" t="n">
        <v>152</v>
      </c>
      <c r="G44" s="28" t="n">
        <v>276.41</v>
      </c>
      <c r="H44" s="28" t="n">
        <v>168.05</v>
      </c>
    </row>
    <row r="45">
      <c r="A45" s="26" t="n">
        <v>45407</v>
      </c>
      <c r="B45" s="4" t="inlineStr">
        <is>
          <t>Stavebniny Tehla</t>
        </is>
      </c>
      <c r="C45" s="4" t="inlineStr">
        <is>
          <t>Martin</t>
        </is>
      </c>
      <c r="D45" s="4" t="inlineStr">
        <is>
          <t>Nákladné auto</t>
        </is>
      </c>
      <c r="E45" s="4" t="inlineStr">
        <is>
          <t>Boris</t>
        </is>
      </c>
      <c r="F45" s="27" t="n">
        <v>44</v>
      </c>
      <c r="G45" s="28" t="n">
        <v>116.05</v>
      </c>
      <c r="H45" s="28" t="n">
        <v>66.42</v>
      </c>
    </row>
    <row r="46">
      <c r="A46" s="26" t="n">
        <v>45408</v>
      </c>
      <c r="B46" s="4" t="inlineStr">
        <is>
          <t>Kvetinárstvo Ruža</t>
        </is>
      </c>
      <c r="C46" s="4" t="inlineStr">
        <is>
          <t>Banská Bystrica</t>
        </is>
      </c>
      <c r="D46" s="4" t="inlineStr">
        <is>
          <t>Nákladné auto</t>
        </is>
      </c>
      <c r="E46" s="4" t="inlineStr">
        <is>
          <t>Emil</t>
        </is>
      </c>
      <c r="F46" s="27" t="n">
        <v>92</v>
      </c>
      <c r="G46" s="28" t="n">
        <v>200.11</v>
      </c>
      <c r="H46" s="28" t="n">
        <v>103.34</v>
      </c>
    </row>
    <row r="47">
      <c r="A47" s="26" t="n">
        <v>45413</v>
      </c>
      <c r="B47" s="4" t="inlineStr">
        <is>
          <t>Mliekareň Lúka</t>
        </is>
      </c>
      <c r="C47" s="4" t="inlineStr">
        <is>
          <t>Banská Bystrica</t>
        </is>
      </c>
      <c r="D47" s="4" t="inlineStr">
        <is>
          <t>Kamión</t>
        </is>
      </c>
      <c r="E47" s="4" t="inlineStr">
        <is>
          <t>Dušan</t>
        </is>
      </c>
      <c r="F47" s="27" t="n">
        <v>91</v>
      </c>
      <c r="G47" s="28" t="n">
        <v>286.39</v>
      </c>
      <c r="H47" s="28" t="n">
        <v>171.68</v>
      </c>
    </row>
    <row r="48">
      <c r="A48" s="26" t="n">
        <v>45418</v>
      </c>
      <c r="B48" s="4" t="inlineStr">
        <is>
          <t>Stavebniny Tehla</t>
        </is>
      </c>
      <c r="C48" s="4" t="inlineStr">
        <is>
          <t>Košice</t>
        </is>
      </c>
      <c r="D48" s="4" t="inlineStr">
        <is>
          <t>Nákladné auto</t>
        </is>
      </c>
      <c r="E48" s="4" t="inlineStr">
        <is>
          <t>Boris</t>
        </is>
      </c>
      <c r="F48" s="27" t="n">
        <v>257</v>
      </c>
      <c r="G48" s="28" t="n">
        <v>428.57</v>
      </c>
      <c r="H48" s="28" t="n">
        <v>275.78</v>
      </c>
    </row>
    <row r="49">
      <c r="A49" s="26" t="n">
        <v>45419</v>
      </c>
      <c r="B49" s="4" t="inlineStr">
        <is>
          <t>Nábytok Dub</t>
        </is>
      </c>
      <c r="C49" s="4" t="inlineStr">
        <is>
          <t>Banská Bystrica</t>
        </is>
      </c>
      <c r="D49" s="4" t="inlineStr">
        <is>
          <t>Nákladné auto</t>
        </is>
      </c>
      <c r="E49" s="4" t="inlineStr">
        <is>
          <t>Cyril</t>
        </is>
      </c>
      <c r="F49" s="27" t="n">
        <v>85</v>
      </c>
      <c r="G49" s="28" t="n">
        <v>184.59</v>
      </c>
      <c r="H49" s="28" t="n">
        <v>110.91</v>
      </c>
    </row>
    <row r="50">
      <c r="A50" s="26" t="n">
        <v>45420</v>
      </c>
      <c r="B50" s="4" t="inlineStr">
        <is>
          <t>Stavebniny Tehla</t>
        </is>
      </c>
      <c r="C50" s="4" t="inlineStr">
        <is>
          <t>Košice</t>
        </is>
      </c>
      <c r="D50" s="4" t="inlineStr">
        <is>
          <t>Dodávka</t>
        </is>
      </c>
      <c r="E50" s="4" t="inlineStr">
        <is>
          <t>Adam</t>
        </is>
      </c>
      <c r="F50" s="27" t="n">
        <v>243</v>
      </c>
      <c r="G50" s="28" t="n">
        <v>277.32</v>
      </c>
      <c r="H50" s="28" t="n">
        <v>160.91</v>
      </c>
    </row>
    <row r="51">
      <c r="A51" s="26" t="n">
        <v>45420</v>
      </c>
      <c r="B51" s="4" t="inlineStr">
        <is>
          <t>Železiarstvo Klinec</t>
        </is>
      </c>
      <c r="C51" s="4" t="inlineStr">
        <is>
          <t>Bratislava</t>
        </is>
      </c>
      <c r="D51" s="4" t="inlineStr">
        <is>
          <t>Nákladné auto</t>
        </is>
      </c>
      <c r="E51" s="4" t="inlineStr">
        <is>
          <t>Emil</t>
        </is>
      </c>
      <c r="F51" s="27" t="n">
        <v>209</v>
      </c>
      <c r="G51" s="28" t="n">
        <v>358.37</v>
      </c>
      <c r="H51" s="28" t="n">
        <v>212.36</v>
      </c>
    </row>
    <row r="52">
      <c r="A52" s="26" t="n">
        <v>45425</v>
      </c>
      <c r="B52" s="4" t="inlineStr">
        <is>
          <t>Stavebniny Tehla</t>
        </is>
      </c>
      <c r="C52" s="4" t="inlineStr">
        <is>
          <t>Banská Bystrica</t>
        </is>
      </c>
      <c r="D52" s="4" t="inlineStr">
        <is>
          <t>Nákladné auto</t>
        </is>
      </c>
      <c r="E52" s="4" t="inlineStr">
        <is>
          <t>Cyril</t>
        </is>
      </c>
      <c r="F52" s="27" t="n">
        <v>85</v>
      </c>
      <c r="G52" s="28" t="n">
        <v>172.67</v>
      </c>
      <c r="H52" s="28" t="n">
        <v>98.04000000000001</v>
      </c>
    </row>
    <row r="53">
      <c r="A53" s="26" t="n">
        <v>45425</v>
      </c>
      <c r="B53" s="4" t="inlineStr">
        <is>
          <t>Železiarstvo Klinec</t>
        </is>
      </c>
      <c r="C53" s="4" t="inlineStr">
        <is>
          <t>Banská Bystrica</t>
        </is>
      </c>
      <c r="D53" s="4" t="inlineStr">
        <is>
          <t>Dodávka</t>
        </is>
      </c>
      <c r="E53" s="4" t="inlineStr">
        <is>
          <t>Boris</t>
        </is>
      </c>
      <c r="F53" s="27" t="n">
        <v>86</v>
      </c>
      <c r="G53" s="28" t="n">
        <v>117.94</v>
      </c>
      <c r="H53" s="28" t="n">
        <v>66.72</v>
      </c>
    </row>
    <row r="54">
      <c r="A54" s="26" t="n">
        <v>45425</v>
      </c>
      <c r="B54" s="4" t="inlineStr">
        <is>
          <t>Stavebniny Tehla</t>
        </is>
      </c>
      <c r="C54" s="4" t="inlineStr">
        <is>
          <t>Bratislava</t>
        </is>
      </c>
      <c r="D54" s="4" t="inlineStr">
        <is>
          <t>Nákladné auto</t>
        </is>
      </c>
      <c r="E54" s="4" t="inlineStr">
        <is>
          <t>Boris</t>
        </is>
      </c>
      <c r="F54" s="27" t="n">
        <v>198</v>
      </c>
      <c r="G54" s="28" t="n">
        <v>336.07</v>
      </c>
      <c r="H54" s="28" t="n">
        <v>233.87</v>
      </c>
    </row>
    <row r="55">
      <c r="A55" s="26" t="n">
        <v>45425</v>
      </c>
      <c r="B55" s="4" t="inlineStr">
        <is>
          <t>Pekáreň Klások</t>
        </is>
      </c>
      <c r="C55" s="4" t="inlineStr">
        <is>
          <t>Bratislava</t>
        </is>
      </c>
      <c r="D55" s="4" t="inlineStr">
        <is>
          <t>Kamión</t>
        </is>
      </c>
      <c r="E55" s="4" t="inlineStr">
        <is>
          <t>Emil</t>
        </is>
      </c>
      <c r="F55" s="27" t="n">
        <v>209</v>
      </c>
      <c r="G55" s="28" t="n">
        <v>545.77</v>
      </c>
      <c r="H55" s="28" t="n">
        <v>338.84</v>
      </c>
    </row>
    <row r="56">
      <c r="A56" s="26" t="n">
        <v>45426</v>
      </c>
      <c r="B56" s="4" t="inlineStr">
        <is>
          <t>Železiarstvo Klinec</t>
        </is>
      </c>
      <c r="C56" s="4" t="inlineStr">
        <is>
          <t>Banská Bystrica</t>
        </is>
      </c>
      <c r="D56" s="4" t="inlineStr">
        <is>
          <t>Nákladné auto</t>
        </is>
      </c>
      <c r="E56" s="4" t="inlineStr">
        <is>
          <t>Boris</t>
        </is>
      </c>
      <c r="F56" s="27" t="n">
        <v>87</v>
      </c>
      <c r="G56" s="28" t="n">
        <v>177.97</v>
      </c>
      <c r="H56" s="28" t="n">
        <v>101.35</v>
      </c>
    </row>
    <row r="57">
      <c r="A57" s="26" t="n">
        <v>45427</v>
      </c>
      <c r="B57" s="4" t="inlineStr">
        <is>
          <t>Nábytok Dub</t>
        </is>
      </c>
      <c r="C57" s="4" t="inlineStr">
        <is>
          <t>Nitra</t>
        </is>
      </c>
      <c r="D57" s="4" t="inlineStr">
        <is>
          <t>Dodávka</t>
        </is>
      </c>
      <c r="E57" s="4" t="inlineStr">
        <is>
          <t>Adam</t>
        </is>
      </c>
      <c r="F57" s="27" t="n">
        <v>160</v>
      </c>
      <c r="G57" s="28" t="n">
        <v>194.47</v>
      </c>
      <c r="H57" s="28" t="n">
        <v>114.95</v>
      </c>
    </row>
    <row r="58">
      <c r="A58" s="26" t="n">
        <v>45428</v>
      </c>
      <c r="B58" s="4" t="inlineStr">
        <is>
          <t>Mliekareň Lúka</t>
        </is>
      </c>
      <c r="C58" s="4" t="inlineStr">
        <is>
          <t>Nitra</t>
        </is>
      </c>
      <c r="D58" s="4" t="inlineStr">
        <is>
          <t>Dodávka</t>
        </is>
      </c>
      <c r="E58" s="4" t="inlineStr">
        <is>
          <t>Adam</t>
        </is>
      </c>
      <c r="F58" s="27" t="n">
        <v>151</v>
      </c>
      <c r="G58" s="28" t="n">
        <v>187.69</v>
      </c>
      <c r="H58" s="28" t="n">
        <v>102.75</v>
      </c>
    </row>
    <row r="59">
      <c r="A59" s="26" t="n">
        <v>45429</v>
      </c>
      <c r="B59" s="4" t="inlineStr">
        <is>
          <t>Mliekareň Lúka</t>
        </is>
      </c>
      <c r="C59" s="4" t="inlineStr">
        <is>
          <t>Martin</t>
        </is>
      </c>
      <c r="D59" s="4" t="inlineStr">
        <is>
          <t>Dodávka</t>
        </is>
      </c>
      <c r="E59" s="4" t="inlineStr">
        <is>
          <t>Adam</t>
        </is>
      </c>
      <c r="F59" s="27" t="n">
        <v>33</v>
      </c>
      <c r="G59" s="28" t="n">
        <v>66.78</v>
      </c>
      <c r="H59" s="28" t="n">
        <v>30.24</v>
      </c>
    </row>
    <row r="60">
      <c r="A60" s="26" t="n">
        <v>45432</v>
      </c>
      <c r="B60" s="4" t="inlineStr">
        <is>
          <t>Železiarstvo Klinec</t>
        </is>
      </c>
      <c r="C60" s="4" t="inlineStr">
        <is>
          <t>Bratislava</t>
        </is>
      </c>
      <c r="D60" s="4" t="inlineStr">
        <is>
          <t>Kamión</t>
        </is>
      </c>
      <c r="E60" s="4" t="inlineStr">
        <is>
          <t>Dušan</t>
        </is>
      </c>
      <c r="F60" s="27" t="n">
        <v>203</v>
      </c>
      <c r="G60" s="28" t="n">
        <v>507.78</v>
      </c>
      <c r="H60" s="28" t="n">
        <v>313.33</v>
      </c>
    </row>
    <row r="61">
      <c r="A61" s="26" t="n">
        <v>45433</v>
      </c>
      <c r="B61" s="4" t="inlineStr">
        <is>
          <t>Železiarstvo Klinec</t>
        </is>
      </c>
      <c r="C61" s="4" t="inlineStr">
        <is>
          <t>Banská Bystrica</t>
        </is>
      </c>
      <c r="D61" s="4" t="inlineStr">
        <is>
          <t>Nákladné auto</t>
        </is>
      </c>
      <c r="E61" s="4" t="inlineStr">
        <is>
          <t>Boris</t>
        </is>
      </c>
      <c r="F61" s="27" t="n">
        <v>90</v>
      </c>
      <c r="G61" s="28" t="n">
        <v>184.9</v>
      </c>
      <c r="H61" s="28" t="n">
        <v>115.06</v>
      </c>
    </row>
    <row r="62">
      <c r="A62" s="26" t="n">
        <v>45433</v>
      </c>
      <c r="B62" s="4" t="inlineStr">
        <is>
          <t>Mliekareň Lúka</t>
        </is>
      </c>
      <c r="C62" s="4" t="inlineStr">
        <is>
          <t>Trenčín</t>
        </is>
      </c>
      <c r="D62" s="4" t="inlineStr">
        <is>
          <t>Nákladné auto</t>
        </is>
      </c>
      <c r="E62" s="4" t="inlineStr">
        <is>
          <t>Boris</t>
        </is>
      </c>
      <c r="F62" s="27" t="n">
        <v>84</v>
      </c>
      <c r="G62" s="28" t="n">
        <v>185.48</v>
      </c>
      <c r="H62" s="28" t="n">
        <v>106.74</v>
      </c>
    </row>
    <row r="63">
      <c r="A63" s="26" t="n">
        <v>45436</v>
      </c>
      <c r="B63" s="4" t="inlineStr">
        <is>
          <t>Stavebniny Tehla</t>
        </is>
      </c>
      <c r="C63" s="4" t="inlineStr">
        <is>
          <t>Košice</t>
        </is>
      </c>
      <c r="D63" s="4" t="inlineStr">
        <is>
          <t>Nákladné auto</t>
        </is>
      </c>
      <c r="E63" s="4" t="inlineStr">
        <is>
          <t>Cyril</t>
        </is>
      </c>
      <c r="F63" s="27" t="n">
        <v>253</v>
      </c>
      <c r="G63" s="28" t="n">
        <v>425.66</v>
      </c>
      <c r="H63" s="28" t="n">
        <v>294.59</v>
      </c>
    </row>
    <row r="64">
      <c r="A64" s="26" t="n">
        <v>45439</v>
      </c>
      <c r="B64" s="4" t="inlineStr">
        <is>
          <t>Mliekareň Lúka</t>
        </is>
      </c>
      <c r="C64" s="4" t="inlineStr">
        <is>
          <t>Bratislava</t>
        </is>
      </c>
      <c r="D64" s="4" t="inlineStr">
        <is>
          <t>Kamión</t>
        </is>
      </c>
      <c r="E64" s="4" t="inlineStr">
        <is>
          <t>Emil</t>
        </is>
      </c>
      <c r="F64" s="27" t="n">
        <v>200</v>
      </c>
      <c r="G64" s="28" t="n">
        <v>499.74</v>
      </c>
      <c r="H64" s="28" t="n">
        <v>336.21</v>
      </c>
    </row>
    <row r="65">
      <c r="A65" s="26" t="n">
        <v>45439</v>
      </c>
      <c r="B65" s="4" t="inlineStr">
        <is>
          <t>Nábytok Dub</t>
        </is>
      </c>
      <c r="C65" s="4" t="inlineStr">
        <is>
          <t>Banská Bystrica</t>
        </is>
      </c>
      <c r="D65" s="4" t="inlineStr">
        <is>
          <t>Dodávka</t>
        </is>
      </c>
      <c r="E65" s="4" t="inlineStr">
        <is>
          <t>Adam</t>
        </is>
      </c>
      <c r="F65" s="27" t="n">
        <v>95</v>
      </c>
      <c r="G65" s="28" t="n">
        <v>127.66</v>
      </c>
      <c r="H65" s="28" t="n">
        <v>66.01000000000001</v>
      </c>
    </row>
    <row r="66">
      <c r="A66" s="26" t="n">
        <v>45440</v>
      </c>
      <c r="B66" s="4" t="inlineStr">
        <is>
          <t>Kvetinárstvo Ruža</t>
        </is>
      </c>
      <c r="C66" s="4" t="inlineStr">
        <is>
          <t>Košice</t>
        </is>
      </c>
      <c r="D66" s="4" t="inlineStr">
        <is>
          <t>Dodávka</t>
        </is>
      </c>
      <c r="E66" s="4" t="inlineStr">
        <is>
          <t>Adam</t>
        </is>
      </c>
      <c r="F66" s="27" t="n">
        <v>251</v>
      </c>
      <c r="G66" s="28" t="n">
        <v>296.17</v>
      </c>
      <c r="H66" s="28" t="n">
        <v>158.11</v>
      </c>
    </row>
    <row r="67">
      <c r="A67" s="26" t="n">
        <v>45440</v>
      </c>
      <c r="B67" s="4" t="inlineStr">
        <is>
          <t>Stavebniny Tehla</t>
        </is>
      </c>
      <c r="C67" s="4" t="inlineStr">
        <is>
          <t>Nitra</t>
        </is>
      </c>
      <c r="D67" s="4" t="inlineStr">
        <is>
          <t>Nákladné auto</t>
        </is>
      </c>
      <c r="E67" s="4" t="inlineStr">
        <is>
          <t>Boris</t>
        </is>
      </c>
      <c r="F67" s="27" t="n">
        <v>152</v>
      </c>
      <c r="G67" s="28" t="n">
        <v>271.1</v>
      </c>
      <c r="H67" s="28" t="n">
        <v>158.8</v>
      </c>
    </row>
    <row r="68">
      <c r="A68" s="26" t="n">
        <v>45441</v>
      </c>
      <c r="B68" s="4" t="inlineStr">
        <is>
          <t>Mliekareň Lúka</t>
        </is>
      </c>
      <c r="C68" s="4" t="inlineStr">
        <is>
          <t>Bratislava</t>
        </is>
      </c>
      <c r="D68" s="4" t="inlineStr">
        <is>
          <t>Nákladné auto</t>
        </is>
      </c>
      <c r="E68" s="4" t="inlineStr">
        <is>
          <t>Boris</t>
        </is>
      </c>
      <c r="F68" s="27" t="n">
        <v>204</v>
      </c>
      <c r="G68" s="28" t="n">
        <v>363.35</v>
      </c>
      <c r="H68" s="28" t="n">
        <v>232.05</v>
      </c>
    </row>
    <row r="69">
      <c r="A69" s="26" t="n">
        <v>45441</v>
      </c>
      <c r="B69" s="4" t="inlineStr">
        <is>
          <t>Nábytok Dub</t>
        </is>
      </c>
      <c r="C69" s="4" t="inlineStr">
        <is>
          <t>Banská Bystrica</t>
        </is>
      </c>
      <c r="D69" s="4" t="inlineStr">
        <is>
          <t>Nákladné auto</t>
        </is>
      </c>
      <c r="E69" s="4" t="inlineStr">
        <is>
          <t>Emil</t>
        </is>
      </c>
      <c r="F69" s="27" t="n">
        <v>91</v>
      </c>
      <c r="G69" s="28" t="n">
        <v>186.99</v>
      </c>
      <c r="H69" s="28" t="n">
        <v>118.79</v>
      </c>
    </row>
    <row r="70">
      <c r="A70" s="26" t="n">
        <v>45442</v>
      </c>
      <c r="B70" s="4" t="inlineStr">
        <is>
          <t>Stavebniny Tehla</t>
        </is>
      </c>
      <c r="C70" s="4" t="inlineStr">
        <is>
          <t>Košice</t>
        </is>
      </c>
      <c r="D70" s="4" t="inlineStr">
        <is>
          <t>Kamión</t>
        </is>
      </c>
      <c r="E70" s="4" t="inlineStr">
        <is>
          <t>Dušan</t>
        </is>
      </c>
      <c r="F70" s="27" t="n">
        <v>251</v>
      </c>
      <c r="G70" s="28" t="n">
        <v>609.67</v>
      </c>
      <c r="H70" s="28" t="n">
        <v>431.54</v>
      </c>
    </row>
    <row r="71">
      <c r="A71" s="26" t="n">
        <v>45442</v>
      </c>
      <c r="B71" s="4" t="inlineStr">
        <is>
          <t>Železiarstvo Klinec</t>
        </is>
      </c>
      <c r="C71" s="4" t="inlineStr">
        <is>
          <t>Trenčín</t>
        </is>
      </c>
      <c r="D71" s="4" t="inlineStr">
        <is>
          <t>Kamión</t>
        </is>
      </c>
      <c r="E71" s="4" t="inlineStr">
        <is>
          <t>Dušan</t>
        </is>
      </c>
      <c r="F71" s="27" t="n">
        <v>84</v>
      </c>
      <c r="G71" s="28" t="n">
        <v>255.13</v>
      </c>
      <c r="H71" s="28" t="n">
        <v>164.94</v>
      </c>
    </row>
    <row r="72">
      <c r="A72" s="26" t="n">
        <v>45443</v>
      </c>
      <c r="B72" s="4" t="inlineStr">
        <is>
          <t>Stavebniny Tehla</t>
        </is>
      </c>
      <c r="C72" s="4" t="inlineStr">
        <is>
          <t>Trenčín</t>
        </is>
      </c>
      <c r="D72" s="4" t="inlineStr">
        <is>
          <t>Nákladné auto</t>
        </is>
      </c>
      <c r="E72" s="4" t="inlineStr">
        <is>
          <t>Boris</t>
        </is>
      </c>
      <c r="F72" s="27" t="n">
        <v>86</v>
      </c>
      <c r="G72" s="28" t="n">
        <v>174.07</v>
      </c>
      <c r="H72" s="28" t="n">
        <v>112.8</v>
      </c>
    </row>
    <row r="73">
      <c r="A73" s="26" t="n">
        <v>45447</v>
      </c>
      <c r="B73" s="4" t="inlineStr">
        <is>
          <t>Mliekareň Lúka</t>
        </is>
      </c>
      <c r="C73" s="4" t="inlineStr">
        <is>
          <t>Prešov</t>
        </is>
      </c>
      <c r="D73" s="4" t="inlineStr">
        <is>
          <t>Dodávka</t>
        </is>
      </c>
      <c r="E73" s="4" t="inlineStr">
        <is>
          <t>Adam</t>
        </is>
      </c>
      <c r="F73" s="27" t="n">
        <v>216</v>
      </c>
      <c r="G73" s="28" t="n">
        <v>261.8</v>
      </c>
      <c r="H73" s="28" t="n">
        <v>147.91</v>
      </c>
    </row>
    <row r="74">
      <c r="A74" s="26" t="n">
        <v>45447</v>
      </c>
      <c r="B74" s="4" t="inlineStr">
        <is>
          <t>Stavebniny Tehla</t>
        </is>
      </c>
      <c r="C74" s="4" t="inlineStr">
        <is>
          <t>Bratislava</t>
        </is>
      </c>
      <c r="D74" s="4" t="inlineStr">
        <is>
          <t>Dodávka</t>
        </is>
      </c>
      <c r="E74" s="4" t="inlineStr">
        <is>
          <t>Boris</t>
        </is>
      </c>
      <c r="F74" s="27" t="n">
        <v>210</v>
      </c>
      <c r="G74" s="28" t="n">
        <v>244.09</v>
      </c>
      <c r="H74" s="28" t="n">
        <v>132.98</v>
      </c>
    </row>
    <row r="75">
      <c r="A75" s="26" t="n">
        <v>45448</v>
      </c>
      <c r="B75" s="4" t="inlineStr">
        <is>
          <t>Kvetinárstvo Ruža</t>
        </is>
      </c>
      <c r="C75" s="4" t="inlineStr">
        <is>
          <t>Martin</t>
        </is>
      </c>
      <c r="D75" s="4" t="inlineStr">
        <is>
          <t>Nákladné auto</t>
        </is>
      </c>
      <c r="E75" s="4" t="inlineStr">
        <is>
          <t>Cyril</t>
        </is>
      </c>
      <c r="F75" s="27" t="n">
        <v>34</v>
      </c>
      <c r="G75" s="28" t="n">
        <v>110.23</v>
      </c>
      <c r="H75" s="28" t="n">
        <v>55.45</v>
      </c>
    </row>
    <row r="76">
      <c r="A76" s="26" t="n">
        <v>45450</v>
      </c>
      <c r="B76" s="4" t="inlineStr">
        <is>
          <t>Pekáreň Klások</t>
        </is>
      </c>
      <c r="C76" s="4" t="inlineStr">
        <is>
          <t>Bratislava</t>
        </is>
      </c>
      <c r="D76" s="4" t="inlineStr">
        <is>
          <t>Dodávka</t>
        </is>
      </c>
      <c r="E76" s="4" t="inlineStr">
        <is>
          <t>Adam</t>
        </is>
      </c>
      <c r="F76" s="27" t="n">
        <v>212</v>
      </c>
      <c r="G76" s="28" t="n">
        <v>258.57</v>
      </c>
      <c r="H76" s="28" t="n">
        <v>149.27</v>
      </c>
    </row>
    <row r="77">
      <c r="A77" s="26" t="n">
        <v>45450</v>
      </c>
      <c r="B77" s="4" t="inlineStr">
        <is>
          <t>Stavebniny Tehla</t>
        </is>
      </c>
      <c r="C77" s="4" t="inlineStr">
        <is>
          <t>Nitra</t>
        </is>
      </c>
      <c r="D77" s="4" t="inlineStr">
        <is>
          <t>Nákladné auto</t>
        </is>
      </c>
      <c r="E77" s="4" t="inlineStr">
        <is>
          <t>Boris</t>
        </is>
      </c>
      <c r="F77" s="27" t="n">
        <v>154</v>
      </c>
      <c r="G77" s="28" t="n">
        <v>277.82</v>
      </c>
      <c r="H77" s="28" t="n">
        <v>176.87</v>
      </c>
    </row>
    <row r="78">
      <c r="A78" s="26" t="n">
        <v>45450</v>
      </c>
      <c r="B78" s="4" t="inlineStr">
        <is>
          <t>Stavebniny Tehla</t>
        </is>
      </c>
      <c r="C78" s="4" t="inlineStr">
        <is>
          <t>Prešov</t>
        </is>
      </c>
      <c r="D78" s="4" t="inlineStr">
        <is>
          <t>Nákladné auto</t>
        </is>
      </c>
      <c r="E78" s="4" t="inlineStr">
        <is>
          <t>Cyril</t>
        </is>
      </c>
      <c r="F78" s="27" t="n">
        <v>215</v>
      </c>
      <c r="G78" s="28" t="n">
        <v>358.03</v>
      </c>
      <c r="H78" s="28" t="n">
        <v>216.22</v>
      </c>
    </row>
    <row r="79">
      <c r="A79" s="26" t="n">
        <v>45453</v>
      </c>
      <c r="B79" s="4" t="inlineStr">
        <is>
          <t>Nábytok Dub</t>
        </is>
      </c>
      <c r="C79" s="4" t="inlineStr">
        <is>
          <t>Banská Bystrica</t>
        </is>
      </c>
      <c r="D79" s="4" t="inlineStr">
        <is>
          <t>Dodávka</t>
        </is>
      </c>
      <c r="E79" s="4" t="inlineStr">
        <is>
          <t>Adam</t>
        </is>
      </c>
      <c r="F79" s="27" t="n">
        <v>90</v>
      </c>
      <c r="G79" s="28" t="n">
        <v>127.01</v>
      </c>
      <c r="H79" s="28" t="n">
        <v>63.58</v>
      </c>
    </row>
    <row r="80">
      <c r="A80" s="26" t="n">
        <v>45455</v>
      </c>
      <c r="B80" s="4" t="inlineStr">
        <is>
          <t>Mliekareň Lúka</t>
        </is>
      </c>
      <c r="C80" s="4" t="inlineStr">
        <is>
          <t>Trenčín</t>
        </is>
      </c>
      <c r="D80" s="4" t="inlineStr">
        <is>
          <t>Nákladné auto</t>
        </is>
      </c>
      <c r="E80" s="4" t="inlineStr">
        <is>
          <t>Cyril</t>
        </is>
      </c>
      <c r="F80" s="27" t="n">
        <v>92</v>
      </c>
      <c r="G80" s="28" t="n">
        <v>195.59</v>
      </c>
      <c r="H80" s="28" t="n">
        <v>117.12</v>
      </c>
    </row>
    <row r="81">
      <c r="A81" s="26" t="n">
        <v>45460</v>
      </c>
      <c r="B81" s="4" t="inlineStr">
        <is>
          <t>Železiarstvo Klinec</t>
        </is>
      </c>
      <c r="C81" s="4" t="inlineStr">
        <is>
          <t>Banská Bystrica</t>
        </is>
      </c>
      <c r="D81" s="4" t="inlineStr">
        <is>
          <t>Dodávka</t>
        </is>
      </c>
      <c r="E81" s="4" t="inlineStr">
        <is>
          <t>Boris</t>
        </is>
      </c>
      <c r="F81" s="27" t="n">
        <v>95</v>
      </c>
      <c r="G81" s="28" t="n">
        <v>132.77</v>
      </c>
      <c r="H81" s="28" t="n">
        <v>70.36</v>
      </c>
    </row>
    <row r="82">
      <c r="A82" s="26" t="n">
        <v>45461</v>
      </c>
      <c r="B82" s="4" t="inlineStr">
        <is>
          <t>Mliekareň Lúka</t>
        </is>
      </c>
      <c r="C82" s="4" t="inlineStr">
        <is>
          <t>Bratislava</t>
        </is>
      </c>
      <c r="D82" s="4" t="inlineStr">
        <is>
          <t>Kamión</t>
        </is>
      </c>
      <c r="E82" s="4" t="inlineStr">
        <is>
          <t>Dušan</t>
        </is>
      </c>
      <c r="F82" s="27" t="n">
        <v>210</v>
      </c>
      <c r="G82" s="28" t="n">
        <v>531.09</v>
      </c>
      <c r="H82" s="28" t="n">
        <v>359.77</v>
      </c>
    </row>
    <row r="83">
      <c r="A83" s="26" t="n">
        <v>45462</v>
      </c>
      <c r="B83" s="4" t="inlineStr">
        <is>
          <t>Kvetinárstvo Ruža</t>
        </is>
      </c>
      <c r="C83" s="4" t="inlineStr">
        <is>
          <t>Bratislava</t>
        </is>
      </c>
      <c r="D83" s="4" t="inlineStr">
        <is>
          <t>Dodávka</t>
        </is>
      </c>
      <c r="E83" s="4" t="inlineStr">
        <is>
          <t>Adam</t>
        </is>
      </c>
      <c r="F83" s="27" t="n">
        <v>209</v>
      </c>
      <c r="G83" s="28" t="n">
        <v>246.97</v>
      </c>
      <c r="H83" s="28" t="n">
        <v>148.38</v>
      </c>
    </row>
    <row r="84">
      <c r="A84" s="26" t="n">
        <v>45464</v>
      </c>
      <c r="B84" s="4" t="inlineStr">
        <is>
          <t>Železiarstvo Klinec</t>
        </is>
      </c>
      <c r="C84" s="4" t="inlineStr">
        <is>
          <t>Prešov</t>
        </is>
      </c>
      <c r="D84" s="4" t="inlineStr">
        <is>
          <t>Nákladné auto</t>
        </is>
      </c>
      <c r="E84" s="4" t="inlineStr">
        <is>
          <t>Cyril</t>
        </is>
      </c>
      <c r="F84" s="27" t="n">
        <v>222</v>
      </c>
      <c r="G84" s="28" t="n">
        <v>390.11</v>
      </c>
      <c r="H84" s="28" t="n">
        <v>251.39</v>
      </c>
    </row>
    <row r="85">
      <c r="A85" s="26" t="n">
        <v>45464</v>
      </c>
      <c r="B85" s="4" t="inlineStr">
        <is>
          <t>Stavebniny Tehla</t>
        </is>
      </c>
      <c r="C85" s="4" t="inlineStr">
        <is>
          <t>Bratislava</t>
        </is>
      </c>
      <c r="D85" s="4" t="inlineStr">
        <is>
          <t>Dodávka</t>
        </is>
      </c>
      <c r="E85" s="4" t="inlineStr">
        <is>
          <t>Adam</t>
        </is>
      </c>
      <c r="F85" s="27" t="n">
        <v>198</v>
      </c>
      <c r="G85" s="28" t="n">
        <v>225.52</v>
      </c>
      <c r="H85" s="28" t="n">
        <v>136.2</v>
      </c>
    </row>
    <row r="86">
      <c r="A86" s="26" t="n">
        <v>45468</v>
      </c>
      <c r="B86" s="4" t="inlineStr">
        <is>
          <t>Kvetinárstvo Ruža</t>
        </is>
      </c>
      <c r="C86" s="4" t="inlineStr">
        <is>
          <t>Bratislava</t>
        </is>
      </c>
      <c r="D86" s="4" t="inlineStr">
        <is>
          <t>Nákladné auto</t>
        </is>
      </c>
      <c r="E86" s="4" t="inlineStr">
        <is>
          <t>Cyril</t>
        </is>
      </c>
      <c r="F86" s="27" t="n">
        <v>201</v>
      </c>
      <c r="G86" s="28" t="n">
        <v>358.46</v>
      </c>
      <c r="H86" s="28" t="n">
        <v>230</v>
      </c>
    </row>
    <row r="87">
      <c r="A87" s="26" t="n">
        <v>45470</v>
      </c>
      <c r="B87" s="4" t="inlineStr">
        <is>
          <t>Pekáreň Klások</t>
        </is>
      </c>
      <c r="C87" s="4" t="inlineStr">
        <is>
          <t>Martin</t>
        </is>
      </c>
      <c r="D87" s="4" t="inlineStr">
        <is>
          <t>Kamión</t>
        </is>
      </c>
      <c r="E87" s="4" t="inlineStr">
        <is>
          <t>Emil</t>
        </is>
      </c>
      <c r="F87" s="27" t="n">
        <v>35</v>
      </c>
      <c r="G87" s="28" t="n">
        <v>164.77</v>
      </c>
      <c r="H87" s="28" t="n">
        <v>84.79000000000001</v>
      </c>
    </row>
    <row r="88">
      <c r="A88" s="26" t="n">
        <v>45471</v>
      </c>
      <c r="B88" s="4" t="inlineStr">
        <is>
          <t>Mliekareň Lúka</t>
        </is>
      </c>
      <c r="C88" s="4" t="inlineStr">
        <is>
          <t>Nitra</t>
        </is>
      </c>
      <c r="D88" s="4" t="inlineStr">
        <is>
          <t>Dodávka</t>
        </is>
      </c>
      <c r="E88" s="4" t="inlineStr">
        <is>
          <t>Boris</t>
        </is>
      </c>
      <c r="F88" s="27" t="n">
        <v>161</v>
      </c>
      <c r="G88" s="28" t="n">
        <v>205.73</v>
      </c>
      <c r="H88" s="28" t="n">
        <v>122.08</v>
      </c>
    </row>
    <row r="89">
      <c r="A89" s="26" t="n">
        <v>45474</v>
      </c>
      <c r="B89" s="4" t="inlineStr">
        <is>
          <t>Mliekareň Lúka</t>
        </is>
      </c>
      <c r="C89" s="4" t="inlineStr">
        <is>
          <t>Nitra</t>
        </is>
      </c>
      <c r="D89" s="4" t="inlineStr">
        <is>
          <t>Dodávka</t>
        </is>
      </c>
      <c r="E89" s="4" t="inlineStr">
        <is>
          <t>Adam</t>
        </is>
      </c>
      <c r="F89" s="27" t="n">
        <v>151</v>
      </c>
      <c r="G89" s="28" t="n">
        <v>194.12</v>
      </c>
      <c r="H89" s="28" t="n">
        <v>103.23</v>
      </c>
    </row>
    <row r="90">
      <c r="A90" s="26" t="n">
        <v>45474</v>
      </c>
      <c r="B90" s="4" t="inlineStr">
        <is>
          <t>Pekáreň Klások</t>
        </is>
      </c>
      <c r="C90" s="4" t="inlineStr">
        <is>
          <t>Nitra</t>
        </is>
      </c>
      <c r="D90" s="4" t="inlineStr">
        <is>
          <t>Nákladné auto</t>
        </is>
      </c>
      <c r="E90" s="4" t="inlineStr">
        <is>
          <t>Cyril</t>
        </is>
      </c>
      <c r="F90" s="27" t="n">
        <v>156</v>
      </c>
      <c r="G90" s="28" t="n">
        <v>296.7</v>
      </c>
      <c r="H90" s="28" t="n">
        <v>188.81</v>
      </c>
    </row>
    <row r="91">
      <c r="A91" s="26" t="n">
        <v>45475</v>
      </c>
      <c r="B91" s="4" t="inlineStr">
        <is>
          <t>Nábytok Dub</t>
        </is>
      </c>
      <c r="C91" s="4" t="inlineStr">
        <is>
          <t>Trenčín</t>
        </is>
      </c>
      <c r="D91" s="4" t="inlineStr">
        <is>
          <t>Nákladné auto</t>
        </is>
      </c>
      <c r="E91" s="4" t="inlineStr">
        <is>
          <t>Cyril</t>
        </is>
      </c>
      <c r="F91" s="27" t="n">
        <v>90</v>
      </c>
      <c r="G91" s="28" t="n">
        <v>189.48</v>
      </c>
      <c r="H91" s="28" t="n">
        <v>108.16</v>
      </c>
    </row>
    <row r="92">
      <c r="A92" s="26" t="n">
        <v>45477</v>
      </c>
      <c r="B92" s="4" t="inlineStr">
        <is>
          <t>Železiarstvo Klinec</t>
        </is>
      </c>
      <c r="C92" s="4" t="inlineStr">
        <is>
          <t>Trenčín</t>
        </is>
      </c>
      <c r="D92" s="4" t="inlineStr">
        <is>
          <t>Dodávka</t>
        </is>
      </c>
      <c r="E92" s="4" t="inlineStr">
        <is>
          <t>Boris</t>
        </is>
      </c>
      <c r="F92" s="27" t="n">
        <v>91</v>
      </c>
      <c r="G92" s="28" t="n">
        <v>128.73</v>
      </c>
      <c r="H92" s="28" t="n">
        <v>71.34</v>
      </c>
    </row>
    <row r="93">
      <c r="A93" s="26" t="n">
        <v>45485</v>
      </c>
      <c r="B93" s="4" t="inlineStr">
        <is>
          <t>Pekáreň Klások</t>
        </is>
      </c>
      <c r="C93" s="4" t="inlineStr">
        <is>
          <t>Bratislava</t>
        </is>
      </c>
      <c r="D93" s="4" t="inlineStr">
        <is>
          <t>Nákladné auto</t>
        </is>
      </c>
      <c r="E93" s="4" t="inlineStr">
        <is>
          <t>Emil</t>
        </is>
      </c>
      <c r="F93" s="27" t="n">
        <v>210</v>
      </c>
      <c r="G93" s="28" t="n">
        <v>370.01</v>
      </c>
      <c r="H93" s="28" t="n">
        <v>244.44</v>
      </c>
    </row>
    <row r="94">
      <c r="A94" s="26" t="n">
        <v>45488</v>
      </c>
      <c r="B94" s="4" t="inlineStr">
        <is>
          <t>Pekáreň Klások</t>
        </is>
      </c>
      <c r="C94" s="4" t="inlineStr">
        <is>
          <t>Prešov</t>
        </is>
      </c>
      <c r="D94" s="4" t="inlineStr">
        <is>
          <t>Dodávka</t>
        </is>
      </c>
      <c r="E94" s="4" t="inlineStr">
        <is>
          <t>Boris</t>
        </is>
      </c>
      <c r="F94" s="27" t="n">
        <v>213</v>
      </c>
      <c r="G94" s="28" t="n">
        <v>261.76</v>
      </c>
      <c r="H94" s="28" t="n">
        <v>138.45</v>
      </c>
    </row>
    <row r="95">
      <c r="A95" s="26" t="n">
        <v>45490</v>
      </c>
      <c r="B95" s="4" t="inlineStr">
        <is>
          <t>Nábytok Dub</t>
        </is>
      </c>
      <c r="C95" s="4" t="inlineStr">
        <is>
          <t>Prešov</t>
        </is>
      </c>
      <c r="D95" s="4" t="inlineStr">
        <is>
          <t>Dodávka</t>
        </is>
      </c>
      <c r="E95" s="4" t="inlineStr">
        <is>
          <t>Adam</t>
        </is>
      </c>
      <c r="F95" s="27" t="n">
        <v>215</v>
      </c>
      <c r="G95" s="28" t="n">
        <v>256.42</v>
      </c>
      <c r="H95" s="28" t="n">
        <v>154.19</v>
      </c>
    </row>
    <row r="96">
      <c r="A96" s="26" t="n">
        <v>45490</v>
      </c>
      <c r="B96" s="4" t="inlineStr">
        <is>
          <t>Nábytok Dub</t>
        </is>
      </c>
      <c r="C96" s="4" t="inlineStr">
        <is>
          <t>Martin</t>
        </is>
      </c>
      <c r="D96" s="4" t="inlineStr">
        <is>
          <t>Dodávka</t>
        </is>
      </c>
      <c r="E96" s="4" t="inlineStr">
        <is>
          <t>Adam</t>
        </is>
      </c>
      <c r="F96" s="27" t="n">
        <v>44</v>
      </c>
      <c r="G96" s="28" t="n">
        <v>78.40000000000001</v>
      </c>
      <c r="H96" s="28" t="n">
        <v>39.89</v>
      </c>
    </row>
    <row r="97">
      <c r="A97" s="26" t="n">
        <v>45491</v>
      </c>
      <c r="B97" s="4" t="inlineStr">
        <is>
          <t>Pekáreň Klások</t>
        </is>
      </c>
      <c r="C97" s="4" t="inlineStr">
        <is>
          <t>Martin</t>
        </is>
      </c>
      <c r="D97" s="4" t="inlineStr">
        <is>
          <t>Dodávka</t>
        </is>
      </c>
      <c r="E97" s="4" t="inlineStr">
        <is>
          <t>Adam</t>
        </is>
      </c>
      <c r="F97" s="27" t="n">
        <v>46</v>
      </c>
      <c r="G97" s="28" t="n">
        <v>84.65000000000001</v>
      </c>
      <c r="H97" s="28" t="n">
        <v>37.73</v>
      </c>
    </row>
    <row r="98">
      <c r="A98" s="26" t="n">
        <v>45491</v>
      </c>
      <c r="B98" s="4" t="inlineStr">
        <is>
          <t>Pekáreň Klások</t>
        </is>
      </c>
      <c r="C98" s="4" t="inlineStr">
        <is>
          <t>Košice</t>
        </is>
      </c>
      <c r="D98" s="4" t="inlineStr">
        <is>
          <t>Nákladné auto</t>
        </is>
      </c>
      <c r="E98" s="4" t="inlineStr">
        <is>
          <t>Cyril</t>
        </is>
      </c>
      <c r="F98" s="27" t="n">
        <v>243</v>
      </c>
      <c r="G98" s="28" t="n">
        <v>444.03</v>
      </c>
      <c r="H98" s="28" t="n">
        <v>254.19</v>
      </c>
    </row>
    <row r="99">
      <c r="A99" s="26" t="n">
        <v>45499</v>
      </c>
      <c r="B99" s="4" t="inlineStr">
        <is>
          <t>Železiarstvo Klinec</t>
        </is>
      </c>
      <c r="C99" s="4" t="inlineStr">
        <is>
          <t>Nitra</t>
        </is>
      </c>
      <c r="D99" s="4" t="inlineStr">
        <is>
          <t>Dodávka</t>
        </is>
      </c>
      <c r="E99" s="4" t="inlineStr">
        <is>
          <t>Adam</t>
        </is>
      </c>
      <c r="F99" s="27" t="n">
        <v>151</v>
      </c>
      <c r="G99" s="28" t="n">
        <v>183.72</v>
      </c>
      <c r="H99" s="28" t="n">
        <v>101.34</v>
      </c>
    </row>
    <row r="100">
      <c r="A100" s="26" t="n">
        <v>45502</v>
      </c>
      <c r="B100" s="4" t="inlineStr">
        <is>
          <t>Mliekareň Lúka</t>
        </is>
      </c>
      <c r="C100" s="4" t="inlineStr">
        <is>
          <t>Trenčín</t>
        </is>
      </c>
      <c r="D100" s="4" t="inlineStr">
        <is>
          <t>Dodávka</t>
        </is>
      </c>
      <c r="E100" s="4" t="inlineStr">
        <is>
          <t>Adam</t>
        </is>
      </c>
      <c r="F100" s="27" t="n">
        <v>81</v>
      </c>
      <c r="G100" s="28" t="n">
        <v>115.12</v>
      </c>
      <c r="H100" s="28" t="n">
        <v>62.84</v>
      </c>
    </row>
    <row r="101">
      <c r="A101" s="26" t="n">
        <v>45502</v>
      </c>
      <c r="B101" s="4" t="inlineStr">
        <is>
          <t>Kvetinárstvo Ruža</t>
        </is>
      </c>
      <c r="C101" s="4" t="inlineStr">
        <is>
          <t>Prešov</t>
        </is>
      </c>
      <c r="D101" s="4" t="inlineStr">
        <is>
          <t>Nákladné auto</t>
        </is>
      </c>
      <c r="E101" s="4" t="inlineStr">
        <is>
          <t>Boris</t>
        </is>
      </c>
      <c r="F101" s="27" t="n">
        <v>213</v>
      </c>
      <c r="G101" s="28" t="n">
        <v>376.9</v>
      </c>
      <c r="H101" s="28" t="n">
        <v>219.08</v>
      </c>
    </row>
    <row r="102">
      <c r="A102" s="26" t="n">
        <v>45502</v>
      </c>
      <c r="B102" s="4" t="inlineStr">
        <is>
          <t>Nábytok Dub</t>
        </is>
      </c>
      <c r="C102" s="4" t="inlineStr">
        <is>
          <t>Bratislava</t>
        </is>
      </c>
      <c r="D102" s="4" t="inlineStr">
        <is>
          <t>Dodávka</t>
        </is>
      </c>
      <c r="E102" s="4" t="inlineStr">
        <is>
          <t>Adam</t>
        </is>
      </c>
      <c r="F102" s="27" t="n">
        <v>212</v>
      </c>
      <c r="G102" s="28" t="n">
        <v>245.63</v>
      </c>
      <c r="H102" s="28" t="n">
        <v>143.58</v>
      </c>
    </row>
    <row r="103">
      <c r="A103" s="26" t="n">
        <v>45502</v>
      </c>
      <c r="B103" s="4" t="inlineStr">
        <is>
          <t>Mliekareň Lúka</t>
        </is>
      </c>
      <c r="C103" s="4" t="inlineStr">
        <is>
          <t>Banská Bystrica</t>
        </is>
      </c>
      <c r="D103" s="4" t="inlineStr">
        <is>
          <t>Nákladné auto</t>
        </is>
      </c>
      <c r="E103" s="4" t="inlineStr">
        <is>
          <t>Cyril</t>
        </is>
      </c>
      <c r="F103" s="27" t="n">
        <v>90</v>
      </c>
      <c r="G103" s="28" t="n">
        <v>194.36</v>
      </c>
      <c r="H103" s="28" t="n">
        <v>109.57</v>
      </c>
    </row>
    <row r="104">
      <c r="A104" s="26" t="n">
        <v>45503</v>
      </c>
      <c r="B104" s="4" t="inlineStr">
        <is>
          <t>Železiarstvo Klinec</t>
        </is>
      </c>
      <c r="C104" s="4" t="inlineStr">
        <is>
          <t>Trenčín</t>
        </is>
      </c>
      <c r="D104" s="4" t="inlineStr">
        <is>
          <t>Nákladné auto</t>
        </is>
      </c>
      <c r="E104" s="4" t="inlineStr">
        <is>
          <t>Cyril</t>
        </is>
      </c>
      <c r="F104" s="27" t="n">
        <v>77</v>
      </c>
      <c r="G104" s="28" t="n">
        <v>166.79</v>
      </c>
      <c r="H104" s="28" t="n">
        <v>101.95</v>
      </c>
    </row>
    <row r="105">
      <c r="A105" s="26" t="n">
        <v>45503</v>
      </c>
      <c r="B105" s="4" t="inlineStr">
        <is>
          <t>Pekáreň Klások</t>
        </is>
      </c>
      <c r="C105" s="4" t="inlineStr">
        <is>
          <t>Banská Bystrica</t>
        </is>
      </c>
      <c r="D105" s="4" t="inlineStr">
        <is>
          <t>Dodávka</t>
        </is>
      </c>
      <c r="E105" s="4" t="inlineStr">
        <is>
          <t>Boris</t>
        </is>
      </c>
      <c r="F105" s="27" t="n">
        <v>88</v>
      </c>
      <c r="G105" s="28" t="n">
        <v>125.08</v>
      </c>
      <c r="H105" s="28" t="n">
        <v>70.94</v>
      </c>
    </row>
    <row r="106">
      <c r="A106" s="26" t="n">
        <v>45503</v>
      </c>
      <c r="B106" s="4" t="inlineStr">
        <is>
          <t>Nábytok Dub</t>
        </is>
      </c>
      <c r="C106" s="4" t="inlineStr">
        <is>
          <t>Košice</t>
        </is>
      </c>
      <c r="D106" s="4" t="inlineStr">
        <is>
          <t>Kamión</t>
        </is>
      </c>
      <c r="E106" s="4" t="inlineStr">
        <is>
          <t>Emil</t>
        </is>
      </c>
      <c r="F106" s="27" t="n">
        <v>252</v>
      </c>
      <c r="G106" s="28" t="n">
        <v>610.3</v>
      </c>
      <c r="H106" s="28" t="n">
        <v>390.91</v>
      </c>
    </row>
    <row r="107">
      <c r="A107" s="26" t="n">
        <v>45506</v>
      </c>
      <c r="B107" s="4" t="inlineStr">
        <is>
          <t>Mliekareň Lúka</t>
        </is>
      </c>
      <c r="C107" s="4" t="inlineStr">
        <is>
          <t>Banská Bystrica</t>
        </is>
      </c>
      <c r="D107" s="4" t="inlineStr">
        <is>
          <t>Dodávka</t>
        </is>
      </c>
      <c r="E107" s="4" t="inlineStr">
        <is>
          <t>Boris</t>
        </is>
      </c>
      <c r="F107" s="27" t="n">
        <v>97</v>
      </c>
      <c r="G107" s="28" t="n">
        <v>132.09</v>
      </c>
      <c r="H107" s="28" t="n">
        <v>71.11</v>
      </c>
    </row>
    <row r="108">
      <c r="A108" s="26" t="n">
        <v>45509</v>
      </c>
      <c r="B108" s="4" t="inlineStr">
        <is>
          <t>Stavebniny Tehla</t>
        </is>
      </c>
      <c r="C108" s="4" t="inlineStr">
        <is>
          <t>Prešov</t>
        </is>
      </c>
      <c r="D108" s="4" t="inlineStr">
        <is>
          <t>Kamión</t>
        </is>
      </c>
      <c r="E108" s="4" t="inlineStr">
        <is>
          <t>Emil</t>
        </is>
      </c>
      <c r="F108" s="27" t="n">
        <v>223</v>
      </c>
      <c r="G108" s="28" t="n">
        <v>555.37</v>
      </c>
      <c r="H108" s="28" t="n">
        <v>363.45</v>
      </c>
    </row>
    <row r="109">
      <c r="A109" s="26" t="n">
        <v>45510</v>
      </c>
      <c r="B109" s="4" t="inlineStr">
        <is>
          <t>Pekáreň Klások</t>
        </is>
      </c>
      <c r="C109" s="4" t="inlineStr">
        <is>
          <t>Prešov</t>
        </is>
      </c>
      <c r="D109" s="4" t="inlineStr">
        <is>
          <t>Nákladné auto</t>
        </is>
      </c>
      <c r="E109" s="4" t="inlineStr">
        <is>
          <t>Boris</t>
        </is>
      </c>
      <c r="F109" s="27" t="n">
        <v>215</v>
      </c>
      <c r="G109" s="28" t="n">
        <v>397.35</v>
      </c>
      <c r="H109" s="28" t="n">
        <v>227.27</v>
      </c>
    </row>
    <row r="110">
      <c r="A110" s="26" t="n">
        <v>45511</v>
      </c>
      <c r="B110" s="4" t="inlineStr">
        <is>
          <t>Kvetinárstvo Ruža</t>
        </is>
      </c>
      <c r="C110" s="4" t="inlineStr">
        <is>
          <t>Bratislava</t>
        </is>
      </c>
      <c r="D110" s="4" t="inlineStr">
        <is>
          <t>Nákladné auto</t>
        </is>
      </c>
      <c r="E110" s="4" t="inlineStr">
        <is>
          <t>Cyril</t>
        </is>
      </c>
      <c r="F110" s="27" t="n">
        <v>204</v>
      </c>
      <c r="G110" s="28" t="n">
        <v>372.28</v>
      </c>
      <c r="H110" s="28" t="n">
        <v>205.55</v>
      </c>
    </row>
    <row r="111">
      <c r="A111" s="26" t="n">
        <v>45512</v>
      </c>
      <c r="B111" s="4" t="inlineStr">
        <is>
          <t>Pekáreň Klások</t>
        </is>
      </c>
      <c r="C111" s="4" t="inlineStr">
        <is>
          <t>Nitra</t>
        </is>
      </c>
      <c r="D111" s="4" t="inlineStr">
        <is>
          <t>Dodávka</t>
        </is>
      </c>
      <c r="E111" s="4" t="inlineStr">
        <is>
          <t>Adam</t>
        </is>
      </c>
      <c r="F111" s="27" t="n">
        <v>154</v>
      </c>
      <c r="G111" s="28" t="n">
        <v>199.48</v>
      </c>
      <c r="H111" s="28" t="n">
        <v>117.58</v>
      </c>
    </row>
    <row r="112">
      <c r="A112" s="26" t="n">
        <v>45513</v>
      </c>
      <c r="B112" s="4" t="inlineStr">
        <is>
          <t>Pekáreň Klások</t>
        </is>
      </c>
      <c r="C112" s="4" t="inlineStr">
        <is>
          <t>Martin</t>
        </is>
      </c>
      <c r="D112" s="4" t="inlineStr">
        <is>
          <t>Dodávka</t>
        </is>
      </c>
      <c r="E112" s="4" t="inlineStr">
        <is>
          <t>Boris</t>
        </is>
      </c>
      <c r="F112" s="27" t="n">
        <v>47</v>
      </c>
      <c r="G112" s="28" t="n">
        <v>83.58</v>
      </c>
      <c r="H112" s="28" t="n">
        <v>42.14</v>
      </c>
    </row>
    <row r="113">
      <c r="A113" s="26" t="n">
        <v>45513</v>
      </c>
      <c r="B113" s="4" t="inlineStr">
        <is>
          <t>Kvetinárstvo Ruža</t>
        </is>
      </c>
      <c r="C113" s="4" t="inlineStr">
        <is>
          <t>Prešov</t>
        </is>
      </c>
      <c r="D113" s="4" t="inlineStr">
        <is>
          <t>Nákladné auto</t>
        </is>
      </c>
      <c r="E113" s="4" t="inlineStr">
        <is>
          <t>Boris</t>
        </is>
      </c>
      <c r="F113" s="27" t="n">
        <v>220</v>
      </c>
      <c r="G113" s="28" t="n">
        <v>402.63</v>
      </c>
      <c r="H113" s="28" t="n">
        <v>222.67</v>
      </c>
    </row>
    <row r="114">
      <c r="A114" s="26" t="n">
        <v>45517</v>
      </c>
      <c r="B114" s="4" t="inlineStr">
        <is>
          <t>Železiarstvo Klinec</t>
        </is>
      </c>
      <c r="C114" s="4" t="inlineStr">
        <is>
          <t>Bratislava</t>
        </is>
      </c>
      <c r="D114" s="4" t="inlineStr">
        <is>
          <t>Dodávka</t>
        </is>
      </c>
      <c r="E114" s="4" t="inlineStr">
        <is>
          <t>Adam</t>
        </is>
      </c>
      <c r="F114" s="27" t="n">
        <v>203</v>
      </c>
      <c r="G114" s="28" t="n">
        <v>233.21</v>
      </c>
      <c r="H114" s="28" t="n">
        <v>149.48</v>
      </c>
    </row>
    <row r="115">
      <c r="A115" s="26" t="n">
        <v>45520</v>
      </c>
      <c r="B115" s="4" t="inlineStr">
        <is>
          <t>Železiarstvo Klinec</t>
        </is>
      </c>
      <c r="C115" s="4" t="inlineStr">
        <is>
          <t>Banská Bystrica</t>
        </is>
      </c>
      <c r="D115" s="4" t="inlineStr">
        <is>
          <t>Kamión</t>
        </is>
      </c>
      <c r="E115" s="4" t="inlineStr">
        <is>
          <t>Dušan</t>
        </is>
      </c>
      <c r="F115" s="27" t="n">
        <v>85</v>
      </c>
      <c r="G115" s="28" t="n">
        <v>261.82</v>
      </c>
      <c r="H115" s="28" t="n">
        <v>165.32</v>
      </c>
    </row>
    <row r="116">
      <c r="A116" s="26" t="n">
        <v>45523</v>
      </c>
      <c r="B116" s="4" t="inlineStr">
        <is>
          <t>Železiarstvo Klinec</t>
        </is>
      </c>
      <c r="C116" s="4" t="inlineStr">
        <is>
          <t>Bratislava</t>
        </is>
      </c>
      <c r="D116" s="4" t="inlineStr">
        <is>
          <t>Kamión</t>
        </is>
      </c>
      <c r="E116" s="4" t="inlineStr">
        <is>
          <t>Dušan</t>
        </is>
      </c>
      <c r="F116" s="27" t="n">
        <v>204</v>
      </c>
      <c r="G116" s="28" t="n">
        <v>515.62</v>
      </c>
      <c r="H116" s="28" t="n">
        <v>319.09</v>
      </c>
    </row>
    <row r="117">
      <c r="A117" s="26" t="n">
        <v>45526</v>
      </c>
      <c r="B117" s="4" t="inlineStr">
        <is>
          <t>Železiarstvo Klinec</t>
        </is>
      </c>
      <c r="C117" s="4" t="inlineStr">
        <is>
          <t>Trenčín</t>
        </is>
      </c>
      <c r="D117" s="4" t="inlineStr">
        <is>
          <t>Nákladné auto</t>
        </is>
      </c>
      <c r="E117" s="4" t="inlineStr">
        <is>
          <t>Cyril</t>
        </is>
      </c>
      <c r="F117" s="27" t="n">
        <v>80</v>
      </c>
      <c r="G117" s="28" t="n">
        <v>176.62</v>
      </c>
      <c r="H117" s="28" t="n">
        <v>93</v>
      </c>
    </row>
    <row r="118">
      <c r="A118" s="26" t="n">
        <v>45527</v>
      </c>
      <c r="B118" s="4" t="inlineStr">
        <is>
          <t>Železiarstvo Klinec</t>
        </is>
      </c>
      <c r="C118" s="4" t="inlineStr">
        <is>
          <t>Prešov</t>
        </is>
      </c>
      <c r="D118" s="4" t="inlineStr">
        <is>
          <t>Dodávka</t>
        </is>
      </c>
      <c r="E118" s="4" t="inlineStr">
        <is>
          <t>Boris</t>
        </is>
      </c>
      <c r="F118" s="27" t="n">
        <v>227</v>
      </c>
      <c r="G118" s="28" t="n">
        <v>269.89</v>
      </c>
      <c r="H118" s="28" t="n">
        <v>156.99</v>
      </c>
    </row>
    <row r="119">
      <c r="A119" s="26" t="n">
        <v>45527</v>
      </c>
      <c r="B119" s="4" t="inlineStr">
        <is>
          <t>Pekáreň Klások</t>
        </is>
      </c>
      <c r="C119" s="4" t="inlineStr">
        <is>
          <t>Nitra</t>
        </is>
      </c>
      <c r="D119" s="4" t="inlineStr">
        <is>
          <t>Kamión</t>
        </is>
      </c>
      <c r="E119" s="4" t="inlineStr">
        <is>
          <t>Dušan</t>
        </is>
      </c>
      <c r="F119" s="27" t="n">
        <v>147</v>
      </c>
      <c r="G119" s="28" t="n">
        <v>411.71</v>
      </c>
      <c r="H119" s="28" t="n">
        <v>243.6</v>
      </c>
    </row>
    <row r="120">
      <c r="A120" s="26" t="n">
        <v>45527</v>
      </c>
      <c r="B120" s="4" t="inlineStr">
        <is>
          <t>Mliekareň Lúka</t>
        </is>
      </c>
      <c r="C120" s="4" t="inlineStr">
        <is>
          <t>Banská Bystrica</t>
        </is>
      </c>
      <c r="D120" s="4" t="inlineStr">
        <is>
          <t>Nákladné auto</t>
        </is>
      </c>
      <c r="E120" s="4" t="inlineStr">
        <is>
          <t>Cyril</t>
        </is>
      </c>
      <c r="F120" s="27" t="n">
        <v>85</v>
      </c>
      <c r="G120" s="28" t="n">
        <v>184.9</v>
      </c>
      <c r="H120" s="28" t="n">
        <v>104.36</v>
      </c>
    </row>
    <row r="121">
      <c r="A121" s="26" t="n">
        <v>45537</v>
      </c>
      <c r="B121" s="4" t="inlineStr">
        <is>
          <t>Nábytok Dub</t>
        </is>
      </c>
      <c r="C121" s="4" t="inlineStr">
        <is>
          <t>Trenčín</t>
        </is>
      </c>
      <c r="D121" s="4" t="inlineStr">
        <is>
          <t>Nákladné auto</t>
        </is>
      </c>
      <c r="E121" s="4" t="inlineStr">
        <is>
          <t>Boris</t>
        </is>
      </c>
      <c r="F121" s="27" t="n">
        <v>87</v>
      </c>
      <c r="G121" s="28" t="n">
        <v>187.02</v>
      </c>
      <c r="H121" s="28" t="n">
        <v>105.83</v>
      </c>
    </row>
    <row r="122">
      <c r="A122" s="26" t="n">
        <v>45537</v>
      </c>
      <c r="B122" s="4" t="inlineStr">
        <is>
          <t>Mliekareň Lúka</t>
        </is>
      </c>
      <c r="C122" s="4" t="inlineStr">
        <is>
          <t>Banská Bystrica</t>
        </is>
      </c>
      <c r="D122" s="4" t="inlineStr">
        <is>
          <t>Kamión</t>
        </is>
      </c>
      <c r="E122" s="4" t="inlineStr">
        <is>
          <t>Emil</t>
        </is>
      </c>
      <c r="F122" s="27" t="n">
        <v>94</v>
      </c>
      <c r="G122" s="28" t="n">
        <v>285.84</v>
      </c>
      <c r="H122" s="28" t="n">
        <v>170.13</v>
      </c>
    </row>
    <row r="123">
      <c r="A123" s="26" t="n">
        <v>45538</v>
      </c>
      <c r="B123" s="4" t="inlineStr">
        <is>
          <t>Pekáreň Klások</t>
        </is>
      </c>
      <c r="C123" s="4" t="inlineStr">
        <is>
          <t>Bratislava</t>
        </is>
      </c>
      <c r="D123" s="4" t="inlineStr">
        <is>
          <t>Dodávka</t>
        </is>
      </c>
      <c r="E123" s="4" t="inlineStr">
        <is>
          <t>Adam</t>
        </is>
      </c>
      <c r="F123" s="27" t="n">
        <v>199</v>
      </c>
      <c r="G123" s="28" t="n">
        <v>249.52</v>
      </c>
      <c r="H123" s="28" t="n">
        <v>140.58</v>
      </c>
    </row>
    <row r="124">
      <c r="A124" s="26" t="n">
        <v>45540</v>
      </c>
      <c r="B124" s="4" t="inlineStr">
        <is>
          <t>Kvetinárstvo Ruža</t>
        </is>
      </c>
      <c r="C124" s="4" t="inlineStr">
        <is>
          <t>Bratislava</t>
        </is>
      </c>
      <c r="D124" s="4" t="inlineStr">
        <is>
          <t>Dodávka</t>
        </is>
      </c>
      <c r="E124" s="4" t="inlineStr">
        <is>
          <t>Adam</t>
        </is>
      </c>
      <c r="F124" s="27" t="n">
        <v>197</v>
      </c>
      <c r="G124" s="28" t="n">
        <v>238.15</v>
      </c>
      <c r="H124" s="28" t="n">
        <v>145.53</v>
      </c>
    </row>
    <row r="125">
      <c r="A125" s="26" t="n">
        <v>45540</v>
      </c>
      <c r="B125" s="4" t="inlineStr">
        <is>
          <t>Mliekareň Lúka</t>
        </is>
      </c>
      <c r="C125" s="4" t="inlineStr">
        <is>
          <t>Bratislava</t>
        </is>
      </c>
      <c r="D125" s="4" t="inlineStr">
        <is>
          <t>Kamión</t>
        </is>
      </c>
      <c r="E125" s="4" t="inlineStr">
        <is>
          <t>Emil</t>
        </is>
      </c>
      <c r="F125" s="27" t="n">
        <v>204</v>
      </c>
      <c r="G125" s="28" t="n">
        <v>524.25</v>
      </c>
      <c r="H125" s="28" t="n">
        <v>360.1</v>
      </c>
    </row>
    <row r="126">
      <c r="A126" s="26" t="n">
        <v>45541</v>
      </c>
      <c r="B126" s="4" t="inlineStr">
        <is>
          <t>Pekáreň Klások</t>
        </is>
      </c>
      <c r="C126" s="4" t="inlineStr">
        <is>
          <t>Bratislava</t>
        </is>
      </c>
      <c r="D126" s="4" t="inlineStr">
        <is>
          <t>Nákladné auto</t>
        </is>
      </c>
      <c r="E126" s="4" t="inlineStr">
        <is>
          <t>Cyril</t>
        </is>
      </c>
      <c r="F126" s="27" t="n">
        <v>204</v>
      </c>
      <c r="G126" s="28" t="n">
        <v>362.6</v>
      </c>
      <c r="H126" s="28" t="n">
        <v>219.82</v>
      </c>
    </row>
    <row r="127">
      <c r="A127" s="26" t="n">
        <v>45544</v>
      </c>
      <c r="B127" s="4" t="inlineStr">
        <is>
          <t>Kvetinárstvo Ruža</t>
        </is>
      </c>
      <c r="C127" s="4" t="inlineStr">
        <is>
          <t>Bratislava</t>
        </is>
      </c>
      <c r="D127" s="4" t="inlineStr">
        <is>
          <t>Dodávka</t>
        </is>
      </c>
      <c r="E127" s="4" t="inlineStr">
        <is>
          <t>Boris</t>
        </is>
      </c>
      <c r="F127" s="27" t="n">
        <v>209</v>
      </c>
      <c r="G127" s="28" t="n">
        <v>256.05</v>
      </c>
      <c r="H127" s="28" t="n">
        <v>154.61</v>
      </c>
    </row>
    <row r="128">
      <c r="A128" s="26" t="n">
        <v>45546</v>
      </c>
      <c r="B128" s="4" t="inlineStr">
        <is>
          <t>Stavebniny Tehla</t>
        </is>
      </c>
      <c r="C128" s="4" t="inlineStr">
        <is>
          <t>Bratislava</t>
        </is>
      </c>
      <c r="D128" s="4" t="inlineStr">
        <is>
          <t>Nákladné auto</t>
        </is>
      </c>
      <c r="E128" s="4" t="inlineStr">
        <is>
          <t>Cyril</t>
        </is>
      </c>
      <c r="F128" s="27" t="n">
        <v>202</v>
      </c>
      <c r="G128" s="28" t="n">
        <v>346.36</v>
      </c>
      <c r="H128" s="28" t="n">
        <v>227.01</v>
      </c>
    </row>
    <row r="129">
      <c r="A129" s="26" t="n">
        <v>45546</v>
      </c>
      <c r="B129" s="4" t="inlineStr">
        <is>
          <t>Nábytok Dub</t>
        </is>
      </c>
      <c r="C129" s="4" t="inlineStr">
        <is>
          <t>Bratislava</t>
        </is>
      </c>
      <c r="D129" s="4" t="inlineStr">
        <is>
          <t>Dodávka</t>
        </is>
      </c>
      <c r="E129" s="4" t="inlineStr">
        <is>
          <t>Boris</t>
        </is>
      </c>
      <c r="F129" s="27" t="n">
        <v>205</v>
      </c>
      <c r="G129" s="28" t="n">
        <v>245.85</v>
      </c>
      <c r="H129" s="28" t="n">
        <v>138.4</v>
      </c>
    </row>
    <row r="130">
      <c r="A130" s="26" t="n">
        <v>45546</v>
      </c>
      <c r="B130" s="4" t="inlineStr">
        <is>
          <t>Mliekareň Lúka</t>
        </is>
      </c>
      <c r="C130" s="4" t="inlineStr">
        <is>
          <t>Trenčín</t>
        </is>
      </c>
      <c r="D130" s="4" t="inlineStr">
        <is>
          <t>Dodávka</t>
        </is>
      </c>
      <c r="E130" s="4" t="inlineStr">
        <is>
          <t>Adam</t>
        </is>
      </c>
      <c r="F130" s="27" t="n">
        <v>82</v>
      </c>
      <c r="G130" s="28" t="n">
        <v>119.17</v>
      </c>
      <c r="H130" s="28" t="n">
        <v>64.44</v>
      </c>
    </row>
    <row r="131">
      <c r="A131" s="26" t="n">
        <v>45548</v>
      </c>
      <c r="B131" s="4" t="inlineStr">
        <is>
          <t>Nábytok Dub</t>
        </is>
      </c>
      <c r="C131" s="4" t="inlineStr">
        <is>
          <t>Banská Bystrica</t>
        </is>
      </c>
      <c r="D131" s="4" t="inlineStr">
        <is>
          <t>Dodávka</t>
        </is>
      </c>
      <c r="E131" s="4" t="inlineStr">
        <is>
          <t>Boris</t>
        </is>
      </c>
      <c r="F131" s="27" t="n">
        <v>91</v>
      </c>
      <c r="G131" s="28" t="n">
        <v>125.24</v>
      </c>
      <c r="H131" s="28" t="n">
        <v>74.72</v>
      </c>
    </row>
    <row r="132">
      <c r="A132" s="26" t="n">
        <v>45548</v>
      </c>
      <c r="B132" s="4" t="inlineStr">
        <is>
          <t>Železiarstvo Klinec</t>
        </is>
      </c>
      <c r="C132" s="4" t="inlineStr">
        <is>
          <t>Banská Bystrica</t>
        </is>
      </c>
      <c r="D132" s="4" t="inlineStr">
        <is>
          <t>Dodávka</t>
        </is>
      </c>
      <c r="E132" s="4" t="inlineStr">
        <is>
          <t>Adam</t>
        </is>
      </c>
      <c r="F132" s="27" t="n">
        <v>86</v>
      </c>
      <c r="G132" s="28" t="n">
        <v>117.25</v>
      </c>
      <c r="H132" s="28" t="n">
        <v>63.19</v>
      </c>
    </row>
    <row r="133">
      <c r="A133" s="26" t="n">
        <v>45548</v>
      </c>
      <c r="B133" s="4" t="inlineStr">
        <is>
          <t>Nábytok Dub</t>
        </is>
      </c>
      <c r="C133" s="4" t="inlineStr">
        <is>
          <t>Martin</t>
        </is>
      </c>
      <c r="D133" s="4" t="inlineStr">
        <is>
          <t>Dodávka</t>
        </is>
      </c>
      <c r="E133" s="4" t="inlineStr">
        <is>
          <t>Boris</t>
        </is>
      </c>
      <c r="F133" s="27" t="n">
        <v>45</v>
      </c>
      <c r="G133" s="28" t="n">
        <v>78.69</v>
      </c>
      <c r="H133" s="28" t="n">
        <v>38.53</v>
      </c>
    </row>
    <row r="134">
      <c r="A134" s="26" t="n">
        <v>45551</v>
      </c>
      <c r="B134" s="4" t="inlineStr">
        <is>
          <t>Nábytok Dub</t>
        </is>
      </c>
      <c r="C134" s="4" t="inlineStr">
        <is>
          <t>Košice</t>
        </is>
      </c>
      <c r="D134" s="4" t="inlineStr">
        <is>
          <t>Dodávka</t>
        </is>
      </c>
      <c r="E134" s="4" t="inlineStr">
        <is>
          <t>Adam</t>
        </is>
      </c>
      <c r="F134" s="27" t="n">
        <v>246</v>
      </c>
      <c r="G134" s="28" t="n">
        <v>285.31</v>
      </c>
      <c r="H134" s="28" t="n">
        <v>161.68</v>
      </c>
    </row>
    <row r="135">
      <c r="A135" s="26" t="n">
        <v>45552</v>
      </c>
      <c r="B135" s="4" t="inlineStr">
        <is>
          <t>Stavebniny Tehla</t>
        </is>
      </c>
      <c r="C135" s="4" t="inlineStr">
        <is>
          <t>Nitra</t>
        </is>
      </c>
      <c r="D135" s="4" t="inlineStr">
        <is>
          <t>Dodávka</t>
        </is>
      </c>
      <c r="E135" s="4" t="inlineStr">
        <is>
          <t>Adam</t>
        </is>
      </c>
      <c r="F135" s="27" t="n">
        <v>147</v>
      </c>
      <c r="G135" s="28" t="n">
        <v>175.69</v>
      </c>
      <c r="H135" s="28" t="n">
        <v>111.74</v>
      </c>
    </row>
    <row r="136">
      <c r="A136" s="26" t="n">
        <v>45553</v>
      </c>
      <c r="B136" s="4" t="inlineStr">
        <is>
          <t>Železiarstvo Klinec</t>
        </is>
      </c>
      <c r="C136" s="4" t="inlineStr">
        <is>
          <t>Bratislava</t>
        </is>
      </c>
      <c r="D136" s="4" t="inlineStr">
        <is>
          <t>Dodávka</t>
        </is>
      </c>
      <c r="E136" s="4" t="inlineStr">
        <is>
          <t>Boris</t>
        </is>
      </c>
      <c r="F136" s="27" t="n">
        <v>199</v>
      </c>
      <c r="G136" s="28" t="n">
        <v>237.39</v>
      </c>
      <c r="H136" s="28" t="n">
        <v>143.94</v>
      </c>
    </row>
    <row r="137">
      <c r="A137" s="26" t="n">
        <v>45554</v>
      </c>
      <c r="B137" s="4" t="inlineStr">
        <is>
          <t>Pekáreň Klások</t>
        </is>
      </c>
      <c r="C137" s="4" t="inlineStr">
        <is>
          <t>Nitra</t>
        </is>
      </c>
      <c r="D137" s="4" t="inlineStr">
        <is>
          <t>Nákladné auto</t>
        </is>
      </c>
      <c r="E137" s="4" t="inlineStr">
        <is>
          <t>Cyril</t>
        </is>
      </c>
      <c r="F137" s="27" t="n">
        <v>150</v>
      </c>
      <c r="G137" s="28" t="n">
        <v>287.36</v>
      </c>
      <c r="H137" s="28" t="n">
        <v>163.76</v>
      </c>
    </row>
    <row r="138">
      <c r="A138" s="26" t="n">
        <v>45554</v>
      </c>
      <c r="B138" s="4" t="inlineStr">
        <is>
          <t>Mliekareň Lúka</t>
        </is>
      </c>
      <c r="C138" s="4" t="inlineStr">
        <is>
          <t>Martin</t>
        </is>
      </c>
      <c r="D138" s="4" t="inlineStr">
        <is>
          <t>Nákladné auto</t>
        </is>
      </c>
      <c r="E138" s="4" t="inlineStr">
        <is>
          <t>Emil</t>
        </is>
      </c>
      <c r="F138" s="27" t="n">
        <v>35</v>
      </c>
      <c r="G138" s="28" t="n">
        <v>105.37</v>
      </c>
      <c r="H138" s="28" t="n">
        <v>54.61</v>
      </c>
    </row>
    <row r="139">
      <c r="A139" s="26" t="n">
        <v>45555</v>
      </c>
      <c r="B139" s="4" t="inlineStr">
        <is>
          <t>Pekáreň Klások</t>
        </is>
      </c>
      <c r="C139" s="4" t="inlineStr">
        <is>
          <t>Banská Bystrica</t>
        </is>
      </c>
      <c r="D139" s="4" t="inlineStr">
        <is>
          <t>Dodávka</t>
        </is>
      </c>
      <c r="E139" s="4" t="inlineStr">
        <is>
          <t>Boris</t>
        </is>
      </c>
      <c r="F139" s="27" t="n">
        <v>95</v>
      </c>
      <c r="G139" s="28" t="n">
        <v>132.22</v>
      </c>
      <c r="H139" s="28" t="n">
        <v>70.84</v>
      </c>
    </row>
    <row r="140">
      <c r="A140" s="26" t="n">
        <v>45555</v>
      </c>
      <c r="B140" s="4" t="inlineStr">
        <is>
          <t>Kvetinárstvo Ruža</t>
        </is>
      </c>
      <c r="C140" s="4" t="inlineStr">
        <is>
          <t>Martin</t>
        </is>
      </c>
      <c r="D140" s="4" t="inlineStr">
        <is>
          <t>Kamión</t>
        </is>
      </c>
      <c r="E140" s="4" t="inlineStr">
        <is>
          <t>Emil</t>
        </is>
      </c>
      <c r="F140" s="27" t="n">
        <v>47</v>
      </c>
      <c r="G140" s="28" t="n">
        <v>187.32</v>
      </c>
      <c r="H140" s="28" t="n">
        <v>106.13</v>
      </c>
    </row>
    <row r="141">
      <c r="A141" s="26" t="n">
        <v>45555</v>
      </c>
      <c r="B141" s="4" t="inlineStr">
        <is>
          <t>Pekáreň Klások</t>
        </is>
      </c>
      <c r="C141" s="4" t="inlineStr">
        <is>
          <t>Martin</t>
        </is>
      </c>
      <c r="D141" s="4" t="inlineStr">
        <is>
          <t>Dodávka</t>
        </is>
      </c>
      <c r="E141" s="4" t="inlineStr">
        <is>
          <t>Adam</t>
        </is>
      </c>
      <c r="F141" s="27" t="n">
        <v>36</v>
      </c>
      <c r="G141" s="28" t="n">
        <v>71.86</v>
      </c>
      <c r="H141" s="28" t="n">
        <v>33.14</v>
      </c>
    </row>
    <row r="142">
      <c r="A142" s="26" t="n">
        <v>45560</v>
      </c>
      <c r="B142" s="4" t="inlineStr">
        <is>
          <t>Pekáreň Klások</t>
        </is>
      </c>
      <c r="C142" s="4" t="inlineStr">
        <is>
          <t>Bratislava</t>
        </is>
      </c>
      <c r="D142" s="4" t="inlineStr">
        <is>
          <t>Nákladné auto</t>
        </is>
      </c>
      <c r="E142" s="4" t="inlineStr">
        <is>
          <t>Emil</t>
        </is>
      </c>
      <c r="F142" s="27" t="n">
        <v>201</v>
      </c>
      <c r="G142" s="28" t="n">
        <v>369.41</v>
      </c>
      <c r="H142" s="28" t="n">
        <v>223.61</v>
      </c>
    </row>
    <row r="143">
      <c r="A143" s="26" t="n">
        <v>45561</v>
      </c>
      <c r="B143" s="4" t="inlineStr">
        <is>
          <t>Mliekareň Lúka</t>
        </is>
      </c>
      <c r="C143" s="4" t="inlineStr">
        <is>
          <t>Martin</t>
        </is>
      </c>
      <c r="D143" s="4" t="inlineStr">
        <is>
          <t>Dodávka</t>
        </is>
      </c>
      <c r="E143" s="4" t="inlineStr">
        <is>
          <t>Adam</t>
        </is>
      </c>
      <c r="F143" s="27" t="n">
        <v>37</v>
      </c>
      <c r="G143" s="28" t="n">
        <v>71.52</v>
      </c>
      <c r="H143" s="28" t="n">
        <v>35.47</v>
      </c>
    </row>
    <row r="144">
      <c r="A144" s="26" t="n">
        <v>45562</v>
      </c>
      <c r="B144" s="4" t="inlineStr">
        <is>
          <t>Kvetinárstvo Ruža</t>
        </is>
      </c>
      <c r="C144" s="4" t="inlineStr">
        <is>
          <t>Bratislava</t>
        </is>
      </c>
      <c r="D144" s="4" t="inlineStr">
        <is>
          <t>Nákladné auto</t>
        </is>
      </c>
      <c r="E144" s="4" t="inlineStr">
        <is>
          <t>Cyril</t>
        </is>
      </c>
      <c r="F144" s="27" t="n">
        <v>202</v>
      </c>
      <c r="G144" s="28" t="n">
        <v>371.96</v>
      </c>
      <c r="H144" s="28" t="n">
        <v>205.83</v>
      </c>
    </row>
    <row r="145">
      <c r="A145" s="26" t="n">
        <v>45565</v>
      </c>
      <c r="B145" s="4" t="inlineStr">
        <is>
          <t>Pekáreň Klások</t>
        </is>
      </c>
      <c r="C145" s="4" t="inlineStr">
        <is>
          <t>Banská Bystrica</t>
        </is>
      </c>
      <c r="D145" s="4" t="inlineStr">
        <is>
          <t>Kamión</t>
        </is>
      </c>
      <c r="E145" s="4" t="inlineStr">
        <is>
          <t>Emil</t>
        </is>
      </c>
      <c r="F145" s="27" t="n">
        <v>94</v>
      </c>
      <c r="G145" s="28" t="n">
        <v>294.36</v>
      </c>
      <c r="H145" s="28" t="n">
        <v>167.46</v>
      </c>
    </row>
    <row r="146">
      <c r="A146" s="26" t="n">
        <v>45565</v>
      </c>
      <c r="B146" s="4" t="inlineStr">
        <is>
          <t>Mliekareň Lúka</t>
        </is>
      </c>
      <c r="C146" s="4" t="inlineStr">
        <is>
          <t>Košice</t>
        </is>
      </c>
      <c r="D146" s="4" t="inlineStr">
        <is>
          <t>Dodávka</t>
        </is>
      </c>
      <c r="E146" s="4" t="inlineStr">
        <is>
          <t>Adam</t>
        </is>
      </c>
      <c r="F146" s="27" t="n">
        <v>250</v>
      </c>
      <c r="G146" s="28" t="n">
        <v>286.4</v>
      </c>
      <c r="H146" s="28" t="n">
        <v>183.52</v>
      </c>
    </row>
    <row r="147">
      <c r="A147" s="26" t="n">
        <v>45567</v>
      </c>
      <c r="B147" s="4" t="inlineStr">
        <is>
          <t>Kvetinárstvo Ruža</t>
        </is>
      </c>
      <c r="C147" s="4" t="inlineStr">
        <is>
          <t>Košice</t>
        </is>
      </c>
      <c r="D147" s="4" t="inlineStr">
        <is>
          <t>Dodávka</t>
        </is>
      </c>
      <c r="E147" s="4" t="inlineStr">
        <is>
          <t>Boris</t>
        </is>
      </c>
      <c r="F147" s="27" t="n">
        <v>252</v>
      </c>
      <c r="G147" s="28" t="n">
        <v>303.89</v>
      </c>
      <c r="H147" s="28" t="n">
        <v>161.06</v>
      </c>
    </row>
    <row r="148">
      <c r="A148" s="26" t="n">
        <v>45568</v>
      </c>
      <c r="B148" s="4" t="inlineStr">
        <is>
          <t>Pekáreň Klások</t>
        </is>
      </c>
      <c r="C148" s="4" t="inlineStr">
        <is>
          <t>Bratislava</t>
        </is>
      </c>
      <c r="D148" s="4" t="inlineStr">
        <is>
          <t>Dodávka</t>
        </is>
      </c>
      <c r="E148" s="4" t="inlineStr">
        <is>
          <t>Adam</t>
        </is>
      </c>
      <c r="F148" s="27" t="n">
        <v>198</v>
      </c>
      <c r="G148" s="28" t="n">
        <v>249.14</v>
      </c>
      <c r="H148" s="28" t="n">
        <v>126.82</v>
      </c>
    </row>
    <row r="149">
      <c r="A149" s="26" t="n">
        <v>45572</v>
      </c>
      <c r="B149" s="4" t="inlineStr">
        <is>
          <t>Stavebniny Tehla</t>
        </is>
      </c>
      <c r="C149" s="4" t="inlineStr">
        <is>
          <t>Košice</t>
        </is>
      </c>
      <c r="D149" s="4" t="inlineStr">
        <is>
          <t>Dodávka</t>
        </is>
      </c>
      <c r="E149" s="4" t="inlineStr">
        <is>
          <t>Boris</t>
        </is>
      </c>
      <c r="F149" s="27" t="n">
        <v>242</v>
      </c>
      <c r="G149" s="28" t="n">
        <v>276.28</v>
      </c>
      <c r="H149" s="28" t="n">
        <v>168.51</v>
      </c>
    </row>
    <row r="150">
      <c r="A150" s="26" t="n">
        <v>45573</v>
      </c>
      <c r="B150" s="4" t="inlineStr">
        <is>
          <t>Stavebniny Tehla</t>
        </is>
      </c>
      <c r="C150" s="4" t="inlineStr">
        <is>
          <t>Nitra</t>
        </is>
      </c>
      <c r="D150" s="4" t="inlineStr">
        <is>
          <t>Dodávka</t>
        </is>
      </c>
      <c r="E150" s="4" t="inlineStr">
        <is>
          <t>Adam</t>
        </is>
      </c>
      <c r="F150" s="27" t="n">
        <v>161</v>
      </c>
      <c r="G150" s="28" t="n">
        <v>193.56</v>
      </c>
      <c r="H150" s="28" t="n">
        <v>117.49</v>
      </c>
    </row>
    <row r="151">
      <c r="A151" s="26" t="n">
        <v>45573</v>
      </c>
      <c r="B151" s="4" t="inlineStr">
        <is>
          <t>Železiarstvo Klinec</t>
        </is>
      </c>
      <c r="C151" s="4" t="inlineStr">
        <is>
          <t>Nitra</t>
        </is>
      </c>
      <c r="D151" s="4" t="inlineStr">
        <is>
          <t>Dodávka</t>
        </is>
      </c>
      <c r="E151" s="4" t="inlineStr">
        <is>
          <t>Boris</t>
        </is>
      </c>
      <c r="F151" s="27" t="n">
        <v>161</v>
      </c>
      <c r="G151" s="28" t="n">
        <v>197.34</v>
      </c>
      <c r="H151" s="28" t="n">
        <v>107.69</v>
      </c>
    </row>
    <row r="152">
      <c r="A152" s="26" t="n">
        <v>45574</v>
      </c>
      <c r="B152" s="4" t="inlineStr">
        <is>
          <t>Železiarstvo Klinec</t>
        </is>
      </c>
      <c r="C152" s="4" t="inlineStr">
        <is>
          <t>Prešov</t>
        </is>
      </c>
      <c r="D152" s="4" t="inlineStr">
        <is>
          <t>Dodávka</t>
        </is>
      </c>
      <c r="E152" s="4" t="inlineStr">
        <is>
          <t>Adam</t>
        </is>
      </c>
      <c r="F152" s="27" t="n">
        <v>227</v>
      </c>
      <c r="G152" s="28" t="n">
        <v>265.42</v>
      </c>
      <c r="H152" s="28" t="n">
        <v>151.25</v>
      </c>
    </row>
    <row r="153">
      <c r="A153" s="26" t="n">
        <v>45575</v>
      </c>
      <c r="B153" s="4" t="inlineStr">
        <is>
          <t>Kvetinárstvo Ruža</t>
        </is>
      </c>
      <c r="C153" s="4" t="inlineStr">
        <is>
          <t>Trenčín</t>
        </is>
      </c>
      <c r="D153" s="4" t="inlineStr">
        <is>
          <t>Dodávka</t>
        </is>
      </c>
      <c r="E153" s="4" t="inlineStr">
        <is>
          <t>Boris</t>
        </is>
      </c>
      <c r="F153" s="27" t="n">
        <v>78</v>
      </c>
      <c r="G153" s="28" t="n">
        <v>120.35</v>
      </c>
      <c r="H153" s="28" t="n">
        <v>61.75</v>
      </c>
    </row>
    <row r="154">
      <c r="A154" s="26" t="n">
        <v>45575</v>
      </c>
      <c r="B154" s="4" t="inlineStr">
        <is>
          <t>Mliekareň Lúka</t>
        </is>
      </c>
      <c r="C154" s="4" t="inlineStr">
        <is>
          <t>Banská Bystrica</t>
        </is>
      </c>
      <c r="D154" s="4" t="inlineStr">
        <is>
          <t>Dodávka</t>
        </is>
      </c>
      <c r="E154" s="4" t="inlineStr">
        <is>
          <t>Adam</t>
        </is>
      </c>
      <c r="F154" s="27" t="n">
        <v>93</v>
      </c>
      <c r="G154" s="28" t="n">
        <v>132.88</v>
      </c>
      <c r="H154" s="28" t="n">
        <v>68.73</v>
      </c>
    </row>
    <row r="155">
      <c r="A155" s="26" t="n">
        <v>45576</v>
      </c>
      <c r="B155" s="4" t="inlineStr">
        <is>
          <t>Železiarstvo Klinec</t>
        </is>
      </c>
      <c r="C155" s="4" t="inlineStr">
        <is>
          <t>Bratislava</t>
        </is>
      </c>
      <c r="D155" s="4" t="inlineStr">
        <is>
          <t>Dodávka</t>
        </is>
      </c>
      <c r="E155" s="4" t="inlineStr">
        <is>
          <t>Adam</t>
        </is>
      </c>
      <c r="F155" s="27" t="n">
        <v>199</v>
      </c>
      <c r="G155" s="28" t="n">
        <v>235.93</v>
      </c>
      <c r="H155" s="28" t="n">
        <v>135.6</v>
      </c>
    </row>
    <row r="156">
      <c r="A156" s="26" t="n">
        <v>45576</v>
      </c>
      <c r="B156" s="4" t="inlineStr">
        <is>
          <t>Železiarstvo Klinec</t>
        </is>
      </c>
      <c r="C156" s="4" t="inlineStr">
        <is>
          <t>Košice</t>
        </is>
      </c>
      <c r="D156" s="4" t="inlineStr">
        <is>
          <t>Nákladné auto</t>
        </is>
      </c>
      <c r="E156" s="4" t="inlineStr">
        <is>
          <t>Cyril</t>
        </is>
      </c>
      <c r="F156" s="27" t="n">
        <v>253</v>
      </c>
      <c r="G156" s="28" t="n">
        <v>420.06</v>
      </c>
      <c r="H156" s="28" t="n">
        <v>271.65</v>
      </c>
    </row>
    <row r="157">
      <c r="A157" s="26" t="n">
        <v>45579</v>
      </c>
      <c r="B157" s="4" t="inlineStr">
        <is>
          <t>Nábytok Dub</t>
        </is>
      </c>
      <c r="C157" s="4" t="inlineStr">
        <is>
          <t>Trenčín</t>
        </is>
      </c>
      <c r="D157" s="4" t="inlineStr">
        <is>
          <t>Dodávka</t>
        </is>
      </c>
      <c r="E157" s="4" t="inlineStr">
        <is>
          <t>Adam</t>
        </is>
      </c>
      <c r="F157" s="27" t="n">
        <v>78</v>
      </c>
      <c r="G157" s="28" t="n">
        <v>115.23</v>
      </c>
      <c r="H157" s="28" t="n">
        <v>57.97</v>
      </c>
    </row>
    <row r="158">
      <c r="A158" s="26" t="n">
        <v>45580</v>
      </c>
      <c r="B158" s="4" t="inlineStr">
        <is>
          <t>Pekáreň Klások</t>
        </is>
      </c>
      <c r="C158" s="4" t="inlineStr">
        <is>
          <t>Bratislava</t>
        </is>
      </c>
      <c r="D158" s="4" t="inlineStr">
        <is>
          <t>Nákladné auto</t>
        </is>
      </c>
      <c r="E158" s="4" t="inlineStr">
        <is>
          <t>Cyril</t>
        </is>
      </c>
      <c r="F158" s="27" t="n">
        <v>210</v>
      </c>
      <c r="G158" s="28" t="n">
        <v>371.14</v>
      </c>
      <c r="H158" s="28" t="n">
        <v>228.1</v>
      </c>
    </row>
    <row r="159">
      <c r="A159" s="26" t="n">
        <v>45580</v>
      </c>
      <c r="B159" s="4" t="inlineStr">
        <is>
          <t>Nábytok Dub</t>
        </is>
      </c>
      <c r="C159" s="4" t="inlineStr">
        <is>
          <t>Banská Bystrica</t>
        </is>
      </c>
      <c r="D159" s="4" t="inlineStr">
        <is>
          <t>Dodávka</t>
        </is>
      </c>
      <c r="E159" s="4" t="inlineStr">
        <is>
          <t>Boris</t>
        </is>
      </c>
      <c r="F159" s="27" t="n">
        <v>97</v>
      </c>
      <c r="G159" s="28" t="n">
        <v>136.47</v>
      </c>
      <c r="H159" s="28" t="n">
        <v>73.02</v>
      </c>
    </row>
    <row r="160">
      <c r="A160" s="26" t="n">
        <v>45581</v>
      </c>
      <c r="B160" s="4" t="inlineStr">
        <is>
          <t>Kvetinárstvo Ruža</t>
        </is>
      </c>
      <c r="C160" s="4" t="inlineStr">
        <is>
          <t>Nitra</t>
        </is>
      </c>
      <c r="D160" s="4" t="inlineStr">
        <is>
          <t>Nákladné auto</t>
        </is>
      </c>
      <c r="E160" s="4" t="inlineStr">
        <is>
          <t>Cyril</t>
        </is>
      </c>
      <c r="F160" s="27" t="n">
        <v>157</v>
      </c>
      <c r="G160" s="28" t="n">
        <v>294.54</v>
      </c>
      <c r="H160" s="28" t="n">
        <v>165.81</v>
      </c>
    </row>
    <row r="161">
      <c r="A161" s="26" t="n">
        <v>45582</v>
      </c>
      <c r="B161" s="4" t="inlineStr">
        <is>
          <t>Kvetinárstvo Ruža</t>
        </is>
      </c>
      <c r="C161" s="4" t="inlineStr">
        <is>
          <t>Martin</t>
        </is>
      </c>
      <c r="D161" s="4" t="inlineStr">
        <is>
          <t>Kamión</t>
        </is>
      </c>
      <c r="E161" s="4" t="inlineStr">
        <is>
          <t>Dušan</t>
        </is>
      </c>
      <c r="F161" s="27" t="n">
        <v>32</v>
      </c>
      <c r="G161" s="28" t="n">
        <v>161.57</v>
      </c>
      <c r="H161" s="28" t="n">
        <v>83.23999999999999</v>
      </c>
    </row>
    <row r="162">
      <c r="A162" s="26" t="n">
        <v>45583</v>
      </c>
      <c r="B162" s="4" t="inlineStr">
        <is>
          <t>Mliekareň Lúka</t>
        </is>
      </c>
      <c r="C162" s="4" t="inlineStr">
        <is>
          <t>Banská Bystrica</t>
        </is>
      </c>
      <c r="D162" s="4" t="inlineStr">
        <is>
          <t>Dodávka</t>
        </is>
      </c>
      <c r="E162" s="4" t="inlineStr">
        <is>
          <t>Adam</t>
        </is>
      </c>
      <c r="F162" s="27" t="n">
        <v>92</v>
      </c>
      <c r="G162" s="28" t="n">
        <v>132.71</v>
      </c>
      <c r="H162" s="28" t="n">
        <v>64.38</v>
      </c>
    </row>
    <row r="163">
      <c r="A163" s="26" t="n">
        <v>45586</v>
      </c>
      <c r="B163" s="4" t="inlineStr">
        <is>
          <t>Kvetinárstvo Ruža</t>
        </is>
      </c>
      <c r="C163" s="4" t="inlineStr">
        <is>
          <t>Bratislava</t>
        </is>
      </c>
      <c r="D163" s="4" t="inlineStr">
        <is>
          <t>Dodávka</t>
        </is>
      </c>
      <c r="E163" s="4" t="inlineStr">
        <is>
          <t>Boris</t>
        </is>
      </c>
      <c r="F163" s="27" t="n">
        <v>211</v>
      </c>
      <c r="G163" s="28" t="n">
        <v>252.44</v>
      </c>
      <c r="H163" s="28" t="n">
        <v>140.25</v>
      </c>
    </row>
    <row r="164">
      <c r="A164" s="26" t="n">
        <v>45588</v>
      </c>
      <c r="B164" s="4" t="inlineStr">
        <is>
          <t>Kvetinárstvo Ruža</t>
        </is>
      </c>
      <c r="C164" s="4" t="inlineStr">
        <is>
          <t>Košice</t>
        </is>
      </c>
      <c r="D164" s="4" t="inlineStr">
        <is>
          <t>Dodávka</t>
        </is>
      </c>
      <c r="E164" s="4" t="inlineStr">
        <is>
          <t>Adam</t>
        </is>
      </c>
      <c r="F164" s="27" t="n">
        <v>255</v>
      </c>
      <c r="G164" s="28" t="n">
        <v>304.72</v>
      </c>
      <c r="H164" s="28" t="n">
        <v>165.75</v>
      </c>
    </row>
    <row r="165">
      <c r="A165" s="26" t="n">
        <v>45589</v>
      </c>
      <c r="B165" s="4" t="inlineStr">
        <is>
          <t>Pekáreň Klások</t>
        </is>
      </c>
      <c r="C165" s="4" t="inlineStr">
        <is>
          <t>Prešov</t>
        </is>
      </c>
      <c r="D165" s="4" t="inlineStr">
        <is>
          <t>Dodávka</t>
        </is>
      </c>
      <c r="E165" s="4" t="inlineStr">
        <is>
          <t>Adam</t>
        </is>
      </c>
      <c r="F165" s="27" t="n">
        <v>212</v>
      </c>
      <c r="G165" s="28" t="n">
        <v>261.75</v>
      </c>
      <c r="H165" s="28" t="n">
        <v>145.42</v>
      </c>
    </row>
    <row r="166">
      <c r="A166" s="26" t="n">
        <v>45593</v>
      </c>
      <c r="B166" s="4" t="inlineStr">
        <is>
          <t>Železiarstvo Klinec</t>
        </is>
      </c>
      <c r="C166" s="4" t="inlineStr">
        <is>
          <t>Trenčín</t>
        </is>
      </c>
      <c r="D166" s="4" t="inlineStr">
        <is>
          <t>Dodávka</t>
        </is>
      </c>
      <c r="E166" s="4" t="inlineStr">
        <is>
          <t>Adam</t>
        </is>
      </c>
      <c r="F166" s="27" t="n">
        <v>85</v>
      </c>
      <c r="G166" s="28" t="n">
        <v>122.05</v>
      </c>
      <c r="H166" s="28" t="n">
        <v>66.54000000000001</v>
      </c>
    </row>
    <row r="167">
      <c r="A167" s="26" t="n">
        <v>45595</v>
      </c>
      <c r="B167" s="4" t="inlineStr">
        <is>
          <t>Železiarstvo Klinec</t>
        </is>
      </c>
      <c r="C167" s="4" t="inlineStr">
        <is>
          <t>Bratislava</t>
        </is>
      </c>
      <c r="D167" s="4" t="inlineStr">
        <is>
          <t>Kamión</t>
        </is>
      </c>
      <c r="E167" s="4" t="inlineStr">
        <is>
          <t>Emil</t>
        </is>
      </c>
      <c r="F167" s="27" t="n">
        <v>198</v>
      </c>
      <c r="G167" s="28" t="n">
        <v>500.96</v>
      </c>
      <c r="H167" s="28" t="n">
        <v>311.36</v>
      </c>
    </row>
    <row r="168">
      <c r="A168" s="26" t="n">
        <v>45597</v>
      </c>
      <c r="B168" s="4" t="inlineStr">
        <is>
          <t>Železiarstvo Klinec</t>
        </is>
      </c>
      <c r="C168" s="4" t="inlineStr">
        <is>
          <t>Martin</t>
        </is>
      </c>
      <c r="D168" s="4" t="inlineStr">
        <is>
          <t>Nákladné auto</t>
        </is>
      </c>
      <c r="E168" s="4" t="inlineStr">
        <is>
          <t>Cyril</t>
        </is>
      </c>
      <c r="F168" s="27" t="n">
        <v>39</v>
      </c>
      <c r="G168" s="28" t="n">
        <v>108.86</v>
      </c>
      <c r="H168" s="28" t="n">
        <v>58.82</v>
      </c>
    </row>
    <row r="169">
      <c r="A169" s="26" t="n">
        <v>45601</v>
      </c>
      <c r="B169" s="4" t="inlineStr">
        <is>
          <t>Stavebniny Tehla</t>
        </is>
      </c>
      <c r="C169" s="4" t="inlineStr">
        <is>
          <t>Banská Bystrica</t>
        </is>
      </c>
      <c r="D169" s="4" t="inlineStr">
        <is>
          <t>Dodávka</t>
        </is>
      </c>
      <c r="E169" s="4" t="inlineStr">
        <is>
          <t>Adam</t>
        </is>
      </c>
      <c r="F169" s="27" t="n">
        <v>91</v>
      </c>
      <c r="G169" s="28" t="n">
        <v>124.66</v>
      </c>
      <c r="H169" s="28" t="n">
        <v>65.78</v>
      </c>
    </row>
    <row r="170">
      <c r="A170" s="26" t="n">
        <v>45602</v>
      </c>
      <c r="B170" s="4" t="inlineStr">
        <is>
          <t>Železiarstvo Klinec</t>
        </is>
      </c>
      <c r="C170" s="4" t="inlineStr">
        <is>
          <t>Košice</t>
        </is>
      </c>
      <c r="D170" s="4" t="inlineStr">
        <is>
          <t>Nákladné auto</t>
        </is>
      </c>
      <c r="E170" s="4" t="inlineStr">
        <is>
          <t>Cyril</t>
        </is>
      </c>
      <c r="F170" s="27" t="n">
        <v>250</v>
      </c>
      <c r="G170" s="28" t="n">
        <v>421.62</v>
      </c>
      <c r="H170" s="28" t="n">
        <v>283.84</v>
      </c>
    </row>
    <row r="171">
      <c r="A171" s="26" t="n">
        <v>45603</v>
      </c>
      <c r="B171" s="4" t="inlineStr">
        <is>
          <t>Mliekareň Lúka</t>
        </is>
      </c>
      <c r="C171" s="4" t="inlineStr">
        <is>
          <t>Bratislava</t>
        </is>
      </c>
      <c r="D171" s="4" t="inlineStr">
        <is>
          <t>Nákladné auto</t>
        </is>
      </c>
      <c r="E171" s="4" t="inlineStr">
        <is>
          <t>Emil</t>
        </is>
      </c>
      <c r="F171" s="27" t="n">
        <v>204</v>
      </c>
      <c r="G171" s="28" t="n">
        <v>356.33</v>
      </c>
      <c r="H171" s="28" t="n">
        <v>214.23</v>
      </c>
    </row>
    <row r="172">
      <c r="A172" s="26" t="n">
        <v>45604</v>
      </c>
      <c r="B172" s="4" t="inlineStr">
        <is>
          <t>Železiarstvo Klinec</t>
        </is>
      </c>
      <c r="C172" s="4" t="inlineStr">
        <is>
          <t>Martin</t>
        </is>
      </c>
      <c r="D172" s="4" t="inlineStr">
        <is>
          <t>Kamión</t>
        </is>
      </c>
      <c r="E172" s="4" t="inlineStr">
        <is>
          <t>Dušan</t>
        </is>
      </c>
      <c r="F172" s="27" t="n">
        <v>34</v>
      </c>
      <c r="G172" s="28" t="n">
        <v>155.93</v>
      </c>
      <c r="H172" s="28" t="n">
        <v>89.67</v>
      </c>
    </row>
    <row r="173">
      <c r="A173" s="26" t="n">
        <v>45607</v>
      </c>
      <c r="B173" s="4" t="inlineStr">
        <is>
          <t>Stavebniny Tehla</t>
        </is>
      </c>
      <c r="C173" s="4" t="inlineStr">
        <is>
          <t>Banská Bystrica</t>
        </is>
      </c>
      <c r="D173" s="4" t="inlineStr">
        <is>
          <t>Dodávka</t>
        </is>
      </c>
      <c r="E173" s="4" t="inlineStr">
        <is>
          <t>Adam</t>
        </is>
      </c>
      <c r="F173" s="27" t="n">
        <v>87</v>
      </c>
      <c r="G173" s="28" t="n">
        <v>120.7</v>
      </c>
      <c r="H173" s="28" t="n">
        <v>70.81999999999999</v>
      </c>
    </row>
    <row r="174">
      <c r="A174" s="26" t="n">
        <v>45607</v>
      </c>
      <c r="B174" s="4" t="inlineStr">
        <is>
          <t>Stavebniny Tehla</t>
        </is>
      </c>
      <c r="C174" s="4" t="inlineStr">
        <is>
          <t>Banská Bystrica</t>
        </is>
      </c>
      <c r="D174" s="4" t="inlineStr">
        <is>
          <t>Kamión</t>
        </is>
      </c>
      <c r="E174" s="4" t="inlineStr">
        <is>
          <t>Dušan</t>
        </is>
      </c>
      <c r="F174" s="27" t="n">
        <v>97</v>
      </c>
      <c r="G174" s="28" t="n">
        <v>291.96</v>
      </c>
      <c r="H174" s="28" t="n">
        <v>175.01</v>
      </c>
    </row>
    <row r="175">
      <c r="A175" s="26" t="n">
        <v>45608</v>
      </c>
      <c r="B175" s="4" t="inlineStr">
        <is>
          <t>Mliekareň Lúka</t>
        </is>
      </c>
      <c r="C175" s="4" t="inlineStr">
        <is>
          <t>Košice</t>
        </is>
      </c>
      <c r="D175" s="4" t="inlineStr">
        <is>
          <t>Dodávka</t>
        </is>
      </c>
      <c r="E175" s="4" t="inlineStr">
        <is>
          <t>Boris</t>
        </is>
      </c>
      <c r="F175" s="27" t="n">
        <v>247</v>
      </c>
      <c r="G175" s="28" t="n">
        <v>287.37</v>
      </c>
      <c r="H175" s="28" t="n">
        <v>154.55</v>
      </c>
    </row>
    <row r="176">
      <c r="A176" s="26" t="n">
        <v>45614</v>
      </c>
      <c r="B176" s="4" t="inlineStr">
        <is>
          <t>Pekáreň Klások</t>
        </is>
      </c>
      <c r="C176" s="4" t="inlineStr">
        <is>
          <t>Prešov</t>
        </is>
      </c>
      <c r="D176" s="4" t="inlineStr">
        <is>
          <t>Dodávka</t>
        </is>
      </c>
      <c r="E176" s="4" t="inlineStr">
        <is>
          <t>Boris</t>
        </is>
      </c>
      <c r="F176" s="27" t="n">
        <v>224</v>
      </c>
      <c r="G176" s="28" t="n">
        <v>264.07</v>
      </c>
      <c r="H176" s="28" t="n">
        <v>153.22</v>
      </c>
    </row>
    <row r="177">
      <c r="A177" s="26" t="n">
        <v>45615</v>
      </c>
      <c r="B177" s="4" t="inlineStr">
        <is>
          <t>Mliekareň Lúka</t>
        </is>
      </c>
      <c r="C177" s="4" t="inlineStr">
        <is>
          <t>Trenčín</t>
        </is>
      </c>
      <c r="D177" s="4" t="inlineStr">
        <is>
          <t>Nákladné auto</t>
        </is>
      </c>
      <c r="E177" s="4" t="inlineStr">
        <is>
          <t>Boris</t>
        </is>
      </c>
      <c r="F177" s="27" t="n">
        <v>92</v>
      </c>
      <c r="G177" s="28" t="n">
        <v>188.13</v>
      </c>
      <c r="H177" s="28" t="n">
        <v>118.83</v>
      </c>
    </row>
    <row r="178">
      <c r="A178" s="26" t="n">
        <v>45615</v>
      </c>
      <c r="B178" s="4" t="inlineStr">
        <is>
          <t>Kvetinárstvo Ruža</t>
        </is>
      </c>
      <c r="C178" s="4" t="inlineStr">
        <is>
          <t>Bratislava</t>
        </is>
      </c>
      <c r="D178" s="4" t="inlineStr">
        <is>
          <t>Dodávka</t>
        </is>
      </c>
      <c r="E178" s="4" t="inlineStr">
        <is>
          <t>Boris</t>
        </is>
      </c>
      <c r="F178" s="27" t="n">
        <v>203</v>
      </c>
      <c r="G178" s="28" t="n">
        <v>250.82</v>
      </c>
      <c r="H178" s="28" t="n">
        <v>134.25</v>
      </c>
    </row>
    <row r="179">
      <c r="A179" s="26" t="n">
        <v>45616</v>
      </c>
      <c r="B179" s="4" t="inlineStr">
        <is>
          <t>Stavebniny Tehla</t>
        </is>
      </c>
      <c r="C179" s="4" t="inlineStr">
        <is>
          <t>Košice</t>
        </is>
      </c>
      <c r="D179" s="4" t="inlineStr">
        <is>
          <t>Nákladné auto</t>
        </is>
      </c>
      <c r="E179" s="4" t="inlineStr">
        <is>
          <t>Cyril</t>
        </is>
      </c>
      <c r="F179" s="27" t="n">
        <v>248</v>
      </c>
      <c r="G179" s="28" t="n">
        <v>425.56</v>
      </c>
      <c r="H179" s="28" t="n">
        <v>281.57</v>
      </c>
    </row>
    <row r="180">
      <c r="A180" s="26" t="n">
        <v>45616</v>
      </c>
      <c r="B180" s="4" t="inlineStr">
        <is>
          <t>Nábytok Dub</t>
        </is>
      </c>
      <c r="C180" s="4" t="inlineStr">
        <is>
          <t>Košice</t>
        </is>
      </c>
      <c r="D180" s="4" t="inlineStr">
        <is>
          <t>Nákladné auto</t>
        </is>
      </c>
      <c r="E180" s="4" t="inlineStr">
        <is>
          <t>Emil</t>
        </is>
      </c>
      <c r="F180" s="27" t="n">
        <v>246</v>
      </c>
      <c r="G180" s="28" t="n">
        <v>424.56</v>
      </c>
      <c r="H180" s="28" t="n">
        <v>250.84</v>
      </c>
    </row>
    <row r="181">
      <c r="A181" s="26" t="n">
        <v>45618</v>
      </c>
      <c r="B181" s="4" t="inlineStr">
        <is>
          <t>Pekáreň Klások</t>
        </is>
      </c>
      <c r="C181" s="4" t="inlineStr">
        <is>
          <t>Košice</t>
        </is>
      </c>
      <c r="D181" s="4" t="inlineStr">
        <is>
          <t>Nákladné auto</t>
        </is>
      </c>
      <c r="E181" s="4" t="inlineStr">
        <is>
          <t>Boris</t>
        </is>
      </c>
      <c r="F181" s="27" t="n">
        <v>252</v>
      </c>
      <c r="G181" s="28" t="n">
        <v>445.83</v>
      </c>
      <c r="H181" s="28" t="n">
        <v>256.46</v>
      </c>
    </row>
    <row r="182">
      <c r="A182" s="26" t="n">
        <v>45622</v>
      </c>
      <c r="B182" s="4" t="inlineStr">
        <is>
          <t>Pekáreň Klások</t>
        </is>
      </c>
      <c r="C182" s="4" t="inlineStr">
        <is>
          <t>Trenčín</t>
        </is>
      </c>
      <c r="D182" s="4" t="inlineStr">
        <is>
          <t>Dodávka</t>
        </is>
      </c>
      <c r="E182" s="4" t="inlineStr">
        <is>
          <t>Boris</t>
        </is>
      </c>
      <c r="F182" s="27" t="n">
        <v>84</v>
      </c>
      <c r="G182" s="28" t="n">
        <v>121.74</v>
      </c>
      <c r="H182" s="28" t="n">
        <v>67.26000000000001</v>
      </c>
    </row>
    <row r="183">
      <c r="A183" s="26" t="n">
        <v>45622</v>
      </c>
      <c r="B183" s="4" t="inlineStr">
        <is>
          <t>Železiarstvo Klinec</t>
        </is>
      </c>
      <c r="C183" s="4" t="inlineStr">
        <is>
          <t>Bratislava</t>
        </is>
      </c>
      <c r="D183" s="4" t="inlineStr">
        <is>
          <t>Kamión</t>
        </is>
      </c>
      <c r="E183" s="4" t="inlineStr">
        <is>
          <t>Dušan</t>
        </is>
      </c>
      <c r="F183" s="27" t="n">
        <v>207</v>
      </c>
      <c r="G183" s="28" t="n">
        <v>516.38</v>
      </c>
      <c r="H183" s="28" t="n">
        <v>365.83</v>
      </c>
    </row>
    <row r="184">
      <c r="A184" s="26" t="n">
        <v>45623</v>
      </c>
      <c r="B184" s="4" t="inlineStr">
        <is>
          <t>Kvetinárstvo Ruža</t>
        </is>
      </c>
      <c r="C184" s="4" t="inlineStr">
        <is>
          <t>Martin</t>
        </is>
      </c>
      <c r="D184" s="4" t="inlineStr">
        <is>
          <t>Dodávka</t>
        </is>
      </c>
      <c r="E184" s="4" t="inlineStr">
        <is>
          <t>Adam</t>
        </is>
      </c>
      <c r="F184" s="27" t="n">
        <v>45</v>
      </c>
      <c r="G184" s="28" t="n">
        <v>84.18000000000001</v>
      </c>
      <c r="H184" s="28" t="n">
        <v>42.56</v>
      </c>
    </row>
    <row r="185">
      <c r="A185" s="26" t="n">
        <v>45624</v>
      </c>
      <c r="B185" s="4" t="inlineStr">
        <is>
          <t>Mliekareň Lúka</t>
        </is>
      </c>
      <c r="C185" s="4" t="inlineStr">
        <is>
          <t>Banská Bystrica</t>
        </is>
      </c>
      <c r="D185" s="4" t="inlineStr">
        <is>
          <t>Dodávka</t>
        </is>
      </c>
      <c r="E185" s="4" t="inlineStr">
        <is>
          <t>Adam</t>
        </is>
      </c>
      <c r="F185" s="27" t="n">
        <v>95</v>
      </c>
      <c r="G185" s="28" t="n">
        <v>128.52</v>
      </c>
      <c r="H185" s="28" t="n">
        <v>77.39</v>
      </c>
    </row>
    <row r="186">
      <c r="A186" s="26" t="n">
        <v>45628</v>
      </c>
      <c r="B186" s="4" t="inlineStr">
        <is>
          <t>Pekáreň Klások</t>
        </is>
      </c>
      <c r="C186" s="4" t="inlineStr">
        <is>
          <t>Trenčín</t>
        </is>
      </c>
      <c r="D186" s="4" t="inlineStr">
        <is>
          <t>Dodávka</t>
        </is>
      </c>
      <c r="E186" s="4" t="inlineStr">
        <is>
          <t>Adam</t>
        </is>
      </c>
      <c r="F186" s="27" t="n">
        <v>79</v>
      </c>
      <c r="G186" s="28" t="n">
        <v>121.19</v>
      </c>
      <c r="H186" s="28" t="n">
        <v>63.11</v>
      </c>
    </row>
    <row r="187">
      <c r="A187" s="26" t="n">
        <v>45632</v>
      </c>
      <c r="B187" s="4" t="inlineStr">
        <is>
          <t>Mliekareň Lúka</t>
        </is>
      </c>
      <c r="C187" s="4" t="inlineStr">
        <is>
          <t>Trenčín</t>
        </is>
      </c>
      <c r="D187" s="4" t="inlineStr">
        <is>
          <t>Dodávka</t>
        </is>
      </c>
      <c r="E187" s="4" t="inlineStr">
        <is>
          <t>Adam</t>
        </is>
      </c>
      <c r="F187" s="27" t="n">
        <v>92</v>
      </c>
      <c r="G187" s="28" t="n">
        <v>126.77</v>
      </c>
      <c r="H187" s="28" t="n">
        <v>65.84999999999999</v>
      </c>
    </row>
    <row r="188">
      <c r="A188" s="26" t="n">
        <v>45632</v>
      </c>
      <c r="B188" s="4" t="inlineStr">
        <is>
          <t>Kvetinárstvo Ruža</t>
        </is>
      </c>
      <c r="C188" s="4" t="inlineStr">
        <is>
          <t>Prešov</t>
        </is>
      </c>
      <c r="D188" s="4" t="inlineStr">
        <is>
          <t>Dodávka</t>
        </is>
      </c>
      <c r="E188" s="4" t="inlineStr">
        <is>
          <t>Boris</t>
        </is>
      </c>
      <c r="F188" s="27" t="n">
        <v>223</v>
      </c>
      <c r="G188" s="28" t="n">
        <v>268.77</v>
      </c>
      <c r="H188" s="28" t="n">
        <v>148.72</v>
      </c>
    </row>
    <row r="189">
      <c r="A189" s="26" t="n">
        <v>45636</v>
      </c>
      <c r="B189" s="4" t="inlineStr">
        <is>
          <t>Stavebniny Tehla</t>
        </is>
      </c>
      <c r="C189" s="4" t="inlineStr">
        <is>
          <t>Nitra</t>
        </is>
      </c>
      <c r="D189" s="4" t="inlineStr">
        <is>
          <t>Kamión</t>
        </is>
      </c>
      <c r="E189" s="4" t="inlineStr">
        <is>
          <t>Emil</t>
        </is>
      </c>
      <c r="F189" s="27" t="n">
        <v>158</v>
      </c>
      <c r="G189" s="28" t="n">
        <v>414.23</v>
      </c>
      <c r="H189" s="28" t="n">
        <v>268.27</v>
      </c>
    </row>
    <row r="190">
      <c r="A190" s="26" t="n">
        <v>45636</v>
      </c>
      <c r="B190" s="4" t="inlineStr">
        <is>
          <t>Nábytok Dub</t>
        </is>
      </c>
      <c r="C190" s="4" t="inlineStr">
        <is>
          <t>Martin</t>
        </is>
      </c>
      <c r="D190" s="4" t="inlineStr">
        <is>
          <t>Nákladné auto</t>
        </is>
      </c>
      <c r="E190" s="4" t="inlineStr">
        <is>
          <t>Cyril</t>
        </is>
      </c>
      <c r="F190" s="27" t="n">
        <v>39</v>
      </c>
      <c r="G190" s="28" t="n">
        <v>113.66</v>
      </c>
      <c r="H190" s="28" t="n">
        <v>62.47</v>
      </c>
    </row>
    <row r="191">
      <c r="A191" s="26" t="n">
        <v>45638</v>
      </c>
      <c r="B191" s="4" t="inlineStr">
        <is>
          <t>Pekáreň Klások</t>
        </is>
      </c>
      <c r="C191" s="4" t="inlineStr">
        <is>
          <t>Nitra</t>
        </is>
      </c>
      <c r="D191" s="4" t="inlineStr">
        <is>
          <t>Kamión</t>
        </is>
      </c>
      <c r="E191" s="4" t="inlineStr">
        <is>
          <t>Emil</t>
        </is>
      </c>
      <c r="F191" s="27" t="n">
        <v>150</v>
      </c>
      <c r="G191" s="28" t="n">
        <v>404.44</v>
      </c>
      <c r="H191" s="28" t="n">
        <v>263.44</v>
      </c>
    </row>
    <row r="192">
      <c r="A192" s="26" t="n">
        <v>45642</v>
      </c>
      <c r="B192" s="4" t="inlineStr">
        <is>
          <t>Pekáreň Klások</t>
        </is>
      </c>
      <c r="C192" s="4" t="inlineStr">
        <is>
          <t>Trenčín</t>
        </is>
      </c>
      <c r="D192" s="4" t="inlineStr">
        <is>
          <t>Kamión</t>
        </is>
      </c>
      <c r="E192" s="4" t="inlineStr">
        <is>
          <t>Emil</t>
        </is>
      </c>
      <c r="F192" s="27" t="n">
        <v>89</v>
      </c>
      <c r="G192" s="28" t="n">
        <v>278.78</v>
      </c>
      <c r="H192" s="28" t="n">
        <v>178.7</v>
      </c>
    </row>
    <row r="193">
      <c r="A193" s="26" t="n">
        <v>45644</v>
      </c>
      <c r="B193" s="4" t="inlineStr">
        <is>
          <t>Stavebniny Tehla</t>
        </is>
      </c>
      <c r="C193" s="4" t="inlineStr">
        <is>
          <t>Nitra</t>
        </is>
      </c>
      <c r="D193" s="4" t="inlineStr">
        <is>
          <t>Kamión</t>
        </is>
      </c>
      <c r="E193" s="4" t="inlineStr">
        <is>
          <t>Dušan</t>
        </is>
      </c>
      <c r="F193" s="27" t="n">
        <v>148</v>
      </c>
      <c r="G193" s="28" t="n">
        <v>377.15</v>
      </c>
      <c r="H193" s="28" t="n">
        <v>256.96</v>
      </c>
    </row>
    <row r="194">
      <c r="A194" s="26" t="n">
        <v>45646</v>
      </c>
      <c r="B194" s="4" t="inlineStr">
        <is>
          <t>Mliekareň Lúka</t>
        </is>
      </c>
      <c r="C194" s="4" t="inlineStr">
        <is>
          <t>Nitra</t>
        </is>
      </c>
      <c r="D194" s="4" t="inlineStr">
        <is>
          <t>Nákladné auto</t>
        </is>
      </c>
      <c r="E194" s="4" t="inlineStr">
        <is>
          <t>Boris</t>
        </is>
      </c>
      <c r="F194" s="27" t="n">
        <v>153</v>
      </c>
      <c r="G194" s="28" t="n">
        <v>289.14</v>
      </c>
      <c r="H194" s="28" t="n">
        <v>183.22</v>
      </c>
    </row>
    <row r="195">
      <c r="A195" s="26" t="n">
        <v>45649</v>
      </c>
      <c r="B195" s="4" t="inlineStr">
        <is>
          <t>Pekáreň Klások</t>
        </is>
      </c>
      <c r="C195" s="4" t="inlineStr">
        <is>
          <t>Trenčín</t>
        </is>
      </c>
      <c r="D195" s="4" t="inlineStr">
        <is>
          <t>Dodávka</t>
        </is>
      </c>
      <c r="E195" s="4" t="inlineStr">
        <is>
          <t>Adam</t>
        </is>
      </c>
      <c r="F195" s="27" t="n">
        <v>77</v>
      </c>
      <c r="G195" s="28" t="n">
        <v>118.56</v>
      </c>
      <c r="H195" s="28" t="n">
        <v>62.72</v>
      </c>
    </row>
    <row r="196">
      <c r="A196" s="26" t="n">
        <v>45651</v>
      </c>
      <c r="B196" s="4" t="inlineStr">
        <is>
          <t>Stavebniny Tehla</t>
        </is>
      </c>
      <c r="C196" s="4" t="inlineStr">
        <is>
          <t>Košice</t>
        </is>
      </c>
      <c r="D196" s="4" t="inlineStr">
        <is>
          <t>Kamión</t>
        </is>
      </c>
      <c r="E196" s="4" t="inlineStr">
        <is>
          <t>Dušan</t>
        </is>
      </c>
      <c r="F196" s="27" t="n">
        <v>246</v>
      </c>
      <c r="G196" s="28" t="n">
        <v>591.26</v>
      </c>
      <c r="H196" s="28" t="n">
        <v>407.76</v>
      </c>
    </row>
    <row r="197">
      <c r="A197" s="26" t="n">
        <v>45651</v>
      </c>
      <c r="B197" s="4" t="inlineStr">
        <is>
          <t>Železiarstvo Klinec</t>
        </is>
      </c>
      <c r="C197" s="4" t="inlineStr">
        <is>
          <t>Bratislava</t>
        </is>
      </c>
      <c r="D197" s="4" t="inlineStr">
        <is>
          <t>Dodávka</t>
        </is>
      </c>
      <c r="E197" s="4" t="inlineStr">
        <is>
          <t>Boris</t>
        </is>
      </c>
      <c r="F197" s="27" t="n">
        <v>212</v>
      </c>
      <c r="G197" s="28" t="n">
        <v>250.3</v>
      </c>
      <c r="H197" s="28" t="n">
        <v>155.98</v>
      </c>
    </row>
    <row r="198">
      <c r="A198" s="26" t="n">
        <v>45652</v>
      </c>
      <c r="B198" s="4" t="inlineStr">
        <is>
          <t>Pekáreň Klások</t>
        </is>
      </c>
      <c r="C198" s="4" t="inlineStr">
        <is>
          <t>Košice</t>
        </is>
      </c>
      <c r="D198" s="4" t="inlineStr">
        <is>
          <t>Nákladné auto</t>
        </is>
      </c>
      <c r="E198" s="4" t="inlineStr">
        <is>
          <t>Cyril</t>
        </is>
      </c>
      <c r="F198" s="27" t="n">
        <v>246</v>
      </c>
      <c r="G198" s="28" t="n">
        <v>445.59</v>
      </c>
      <c r="H198" s="28" t="n">
        <v>272.21</v>
      </c>
    </row>
    <row r="199">
      <c r="A199" s="26" t="n">
        <v>45658</v>
      </c>
      <c r="B199" s="4" t="inlineStr">
        <is>
          <t>Pekáreň Klások</t>
        </is>
      </c>
      <c r="C199" s="4" t="inlineStr">
        <is>
          <t>Bratislava</t>
        </is>
      </c>
      <c r="D199" s="4" t="inlineStr">
        <is>
          <t>Nákladné auto</t>
        </is>
      </c>
      <c r="E199" s="4" t="inlineStr">
        <is>
          <t>Emil</t>
        </is>
      </c>
      <c r="F199" s="27" t="n">
        <v>203</v>
      </c>
      <c r="G199" s="28" t="n">
        <v>359.14</v>
      </c>
      <c r="H199" s="28" t="n">
        <v>218.83</v>
      </c>
    </row>
    <row r="200">
      <c r="A200" s="26" t="n">
        <v>45658</v>
      </c>
      <c r="B200" s="4" t="inlineStr">
        <is>
          <t>Stavebniny Tehla</t>
        </is>
      </c>
      <c r="C200" s="4" t="inlineStr">
        <is>
          <t>Banská Bystrica</t>
        </is>
      </c>
      <c r="D200" s="4" t="inlineStr">
        <is>
          <t>Dodávka</t>
        </is>
      </c>
      <c r="E200" s="4" t="inlineStr">
        <is>
          <t>Adam</t>
        </is>
      </c>
      <c r="F200" s="27" t="n">
        <v>84</v>
      </c>
      <c r="G200" s="28" t="n">
        <v>116.75</v>
      </c>
      <c r="H200" s="28" t="n">
        <v>63.43</v>
      </c>
    </row>
    <row r="201">
      <c r="A201" s="26" t="n">
        <v>45663</v>
      </c>
      <c r="B201" s="4" t="inlineStr">
        <is>
          <t>Nábytok Dub</t>
        </is>
      </c>
      <c r="C201" s="4" t="inlineStr">
        <is>
          <t>Nitra</t>
        </is>
      </c>
      <c r="D201" s="4" t="inlineStr">
        <is>
          <t>Dodávka</t>
        </is>
      </c>
      <c r="E201" s="4" t="inlineStr">
        <is>
          <t>Adam</t>
        </is>
      </c>
      <c r="F201" s="27" t="n">
        <v>154</v>
      </c>
      <c r="G201" s="28" t="n">
        <v>189.73</v>
      </c>
      <c r="H201" s="28" t="n">
        <v>101</v>
      </c>
    </row>
    <row r="202">
      <c r="A202" s="26" t="n">
        <v>45663</v>
      </c>
      <c r="B202" s="4" t="inlineStr">
        <is>
          <t>Stavebniny Tehla</t>
        </is>
      </c>
      <c r="C202" s="4" t="inlineStr">
        <is>
          <t>Košice</t>
        </is>
      </c>
      <c r="D202" s="4" t="inlineStr">
        <is>
          <t>Dodávka</t>
        </is>
      </c>
      <c r="E202" s="4" t="inlineStr">
        <is>
          <t>Adam</t>
        </is>
      </c>
      <c r="F202" s="27" t="n">
        <v>243</v>
      </c>
      <c r="G202" s="28" t="n">
        <v>278.26</v>
      </c>
      <c r="H202" s="28" t="n">
        <v>166.52</v>
      </c>
    </row>
    <row r="203">
      <c r="A203" s="26" t="n">
        <v>45664</v>
      </c>
      <c r="B203" s="4" t="inlineStr">
        <is>
          <t>Pekáreň Klások</t>
        </is>
      </c>
      <c r="C203" s="4" t="inlineStr">
        <is>
          <t>Nitra</t>
        </is>
      </c>
      <c r="D203" s="4" t="inlineStr">
        <is>
          <t>Nákladné auto</t>
        </is>
      </c>
      <c r="E203" s="4" t="inlineStr">
        <is>
          <t>Cyril</t>
        </is>
      </c>
      <c r="F203" s="27" t="n">
        <v>147</v>
      </c>
      <c r="G203" s="28" t="n">
        <v>278.82</v>
      </c>
      <c r="H203" s="28" t="n">
        <v>170.99</v>
      </c>
    </row>
    <row r="204">
      <c r="A204" s="26" t="n">
        <v>45665</v>
      </c>
      <c r="B204" s="4" t="inlineStr">
        <is>
          <t>Nábytok Dub</t>
        </is>
      </c>
      <c r="C204" s="4" t="inlineStr">
        <is>
          <t>Prešov</t>
        </is>
      </c>
      <c r="D204" s="4" t="inlineStr">
        <is>
          <t>Kamión</t>
        </is>
      </c>
      <c r="E204" s="4" t="inlineStr">
        <is>
          <t>Dušan</t>
        </is>
      </c>
      <c r="F204" s="27" t="n">
        <v>225</v>
      </c>
      <c r="G204" s="28" t="n">
        <v>542.9299999999999</v>
      </c>
      <c r="H204" s="28" t="n">
        <v>397.21</v>
      </c>
    </row>
    <row r="205">
      <c r="A205" s="26" t="n">
        <v>45666</v>
      </c>
      <c r="B205" s="4" t="inlineStr">
        <is>
          <t>Železiarstvo Klinec</t>
        </is>
      </c>
      <c r="C205" s="4" t="inlineStr">
        <is>
          <t>Košice</t>
        </is>
      </c>
      <c r="D205" s="4" t="inlineStr">
        <is>
          <t>Nákladné auto</t>
        </is>
      </c>
      <c r="E205" s="4" t="inlineStr">
        <is>
          <t>Cyril</t>
        </is>
      </c>
      <c r="F205" s="27" t="n">
        <v>252</v>
      </c>
      <c r="G205" s="28" t="n">
        <v>437.86</v>
      </c>
      <c r="H205" s="28" t="n">
        <v>277.94</v>
      </c>
    </row>
    <row r="206">
      <c r="A206" s="26" t="n">
        <v>45670</v>
      </c>
      <c r="B206" s="4" t="inlineStr">
        <is>
          <t>Stavebniny Tehla</t>
        </is>
      </c>
      <c r="C206" s="4" t="inlineStr">
        <is>
          <t>Bratislava</t>
        </is>
      </c>
      <c r="D206" s="4" t="inlineStr">
        <is>
          <t>Nákladné auto</t>
        </is>
      </c>
      <c r="E206" s="4" t="inlineStr">
        <is>
          <t>Boris</t>
        </is>
      </c>
      <c r="F206" s="27" t="n">
        <v>211</v>
      </c>
      <c r="G206" s="28" t="n">
        <v>355.71</v>
      </c>
      <c r="H206" s="28" t="n">
        <v>231.7</v>
      </c>
    </row>
    <row r="207">
      <c r="A207" s="26" t="n">
        <v>45671</v>
      </c>
      <c r="B207" s="4" t="inlineStr">
        <is>
          <t>Pekáreň Klások</t>
        </is>
      </c>
      <c r="C207" s="4" t="inlineStr">
        <is>
          <t>Martin</t>
        </is>
      </c>
      <c r="D207" s="4" t="inlineStr">
        <is>
          <t>Kamión</t>
        </is>
      </c>
      <c r="E207" s="4" t="inlineStr">
        <is>
          <t>Emil</t>
        </is>
      </c>
      <c r="F207" s="27" t="n">
        <v>45</v>
      </c>
      <c r="G207" s="28" t="n">
        <v>184.35</v>
      </c>
      <c r="H207" s="28" t="n">
        <v>94.63</v>
      </c>
    </row>
    <row r="208">
      <c r="A208" s="26" t="n">
        <v>45672</v>
      </c>
      <c r="B208" s="4" t="inlineStr">
        <is>
          <t>Mliekareň Lúka</t>
        </is>
      </c>
      <c r="C208" s="4" t="inlineStr">
        <is>
          <t>Bratislava</t>
        </is>
      </c>
      <c r="D208" s="4" t="inlineStr">
        <is>
          <t>Kamión</t>
        </is>
      </c>
      <c r="E208" s="4" t="inlineStr">
        <is>
          <t>Emil</t>
        </is>
      </c>
      <c r="F208" s="27" t="n">
        <v>199</v>
      </c>
      <c r="G208" s="28" t="n">
        <v>500.25</v>
      </c>
      <c r="H208" s="28" t="n">
        <v>303.77</v>
      </c>
    </row>
    <row r="209">
      <c r="A209" s="26" t="n">
        <v>45672</v>
      </c>
      <c r="B209" s="4" t="inlineStr">
        <is>
          <t>Železiarstvo Klinec</t>
        </is>
      </c>
      <c r="C209" s="4" t="inlineStr">
        <is>
          <t>Martin</t>
        </is>
      </c>
      <c r="D209" s="4" t="inlineStr">
        <is>
          <t>Dodávka</t>
        </is>
      </c>
      <c r="E209" s="4" t="inlineStr">
        <is>
          <t>Boris</t>
        </is>
      </c>
      <c r="F209" s="27" t="n">
        <v>37</v>
      </c>
      <c r="G209" s="28" t="n">
        <v>71.55</v>
      </c>
      <c r="H209" s="28" t="n">
        <v>33.67</v>
      </c>
    </row>
    <row r="210">
      <c r="A210" s="26" t="n">
        <v>45674</v>
      </c>
      <c r="B210" s="4" t="inlineStr">
        <is>
          <t>Železiarstvo Klinec</t>
        </is>
      </c>
      <c r="C210" s="4" t="inlineStr">
        <is>
          <t>Nitra</t>
        </is>
      </c>
      <c r="D210" s="4" t="inlineStr">
        <is>
          <t>Dodávka</t>
        </is>
      </c>
      <c r="E210" s="4" t="inlineStr">
        <is>
          <t>Boris</t>
        </is>
      </c>
      <c r="F210" s="27" t="n">
        <v>155</v>
      </c>
      <c r="G210" s="28" t="n">
        <v>192.02</v>
      </c>
      <c r="H210" s="28" t="n">
        <v>107.99</v>
      </c>
    </row>
    <row r="211">
      <c r="A211" s="26" t="n">
        <v>45677</v>
      </c>
      <c r="B211" s="4" t="inlineStr">
        <is>
          <t>Nábytok Dub</t>
        </is>
      </c>
      <c r="C211" s="4" t="inlineStr">
        <is>
          <t>Martin</t>
        </is>
      </c>
      <c r="D211" s="4" t="inlineStr">
        <is>
          <t>Dodávka</t>
        </is>
      </c>
      <c r="E211" s="4" t="inlineStr">
        <is>
          <t>Adam</t>
        </is>
      </c>
      <c r="F211" s="27" t="n">
        <v>37</v>
      </c>
      <c r="G211" s="28" t="n">
        <v>70.12</v>
      </c>
      <c r="H211" s="28" t="n">
        <v>33.71</v>
      </c>
    </row>
    <row r="212">
      <c r="A212" s="26" t="n">
        <v>45678</v>
      </c>
      <c r="B212" s="4" t="inlineStr">
        <is>
          <t>Kvetinárstvo Ruža</t>
        </is>
      </c>
      <c r="C212" s="4" t="inlineStr">
        <is>
          <t>Bratislava</t>
        </is>
      </c>
      <c r="D212" s="4" t="inlineStr">
        <is>
          <t>Dodávka</t>
        </is>
      </c>
      <c r="E212" s="4" t="inlineStr">
        <is>
          <t>Adam</t>
        </is>
      </c>
      <c r="F212" s="27" t="n">
        <v>202</v>
      </c>
      <c r="G212" s="28" t="n">
        <v>249.58</v>
      </c>
      <c r="H212" s="28" t="n">
        <v>134.14</v>
      </c>
    </row>
    <row r="213">
      <c r="A213" s="26" t="n">
        <v>45679</v>
      </c>
      <c r="B213" s="4" t="inlineStr">
        <is>
          <t>Železiarstvo Klinec</t>
        </is>
      </c>
      <c r="C213" s="4" t="inlineStr">
        <is>
          <t>Martin</t>
        </is>
      </c>
      <c r="D213" s="4" t="inlineStr">
        <is>
          <t>Nákladné auto</t>
        </is>
      </c>
      <c r="E213" s="4" t="inlineStr">
        <is>
          <t>Cyril</t>
        </is>
      </c>
      <c r="F213" s="27" t="n">
        <v>36</v>
      </c>
      <c r="G213" s="28" t="n">
        <v>108.27</v>
      </c>
      <c r="H213" s="28" t="n">
        <v>60.36</v>
      </c>
    </row>
    <row r="214">
      <c r="A214" s="26" t="n">
        <v>45680</v>
      </c>
      <c r="B214" s="4" t="inlineStr">
        <is>
          <t>Kvetinárstvo Ruža</t>
        </is>
      </c>
      <c r="C214" s="4" t="inlineStr">
        <is>
          <t>Košice</t>
        </is>
      </c>
      <c r="D214" s="4" t="inlineStr">
        <is>
          <t>Dodávka</t>
        </is>
      </c>
      <c r="E214" s="4" t="inlineStr">
        <is>
          <t>Adam</t>
        </is>
      </c>
      <c r="F214" s="27" t="n">
        <v>247</v>
      </c>
      <c r="G214" s="28" t="n">
        <v>298.5</v>
      </c>
      <c r="H214" s="28" t="n">
        <v>173.68</v>
      </c>
    </row>
    <row r="215">
      <c r="A215" s="26" t="n">
        <v>45680</v>
      </c>
      <c r="B215" s="4" t="inlineStr">
        <is>
          <t>Mliekareň Lúka</t>
        </is>
      </c>
      <c r="C215" s="4" t="inlineStr">
        <is>
          <t>Banská Bystrica</t>
        </is>
      </c>
      <c r="D215" s="4" t="inlineStr">
        <is>
          <t>Kamión</t>
        </is>
      </c>
      <c r="E215" s="4" t="inlineStr">
        <is>
          <t>Dušan</t>
        </is>
      </c>
      <c r="F215" s="27" t="n">
        <v>82</v>
      </c>
      <c r="G215" s="28" t="n">
        <v>255.05</v>
      </c>
      <c r="H215" s="28" t="n">
        <v>154.81</v>
      </c>
    </row>
    <row r="216">
      <c r="A216" s="26" t="n">
        <v>45681</v>
      </c>
      <c r="B216" s="4" t="inlineStr">
        <is>
          <t>Mliekareň Lúka</t>
        </is>
      </c>
      <c r="C216" s="4" t="inlineStr">
        <is>
          <t>Bratislava</t>
        </is>
      </c>
      <c r="D216" s="4" t="inlineStr">
        <is>
          <t>Dodávka</t>
        </is>
      </c>
      <c r="E216" s="4" t="inlineStr">
        <is>
          <t>Adam</t>
        </is>
      </c>
      <c r="F216" s="27" t="n">
        <v>210</v>
      </c>
      <c r="G216" s="28" t="n">
        <v>243.8</v>
      </c>
      <c r="H216" s="28" t="n">
        <v>132.47</v>
      </c>
    </row>
    <row r="217">
      <c r="A217" s="26" t="n">
        <v>45684</v>
      </c>
      <c r="B217" s="4" t="inlineStr">
        <is>
          <t>Nábytok Dub</t>
        </is>
      </c>
      <c r="C217" s="4" t="inlineStr">
        <is>
          <t>Prešov</t>
        </is>
      </c>
      <c r="D217" s="4" t="inlineStr">
        <is>
          <t>Dodávka</t>
        </is>
      </c>
      <c r="E217" s="4" t="inlineStr">
        <is>
          <t>Boris</t>
        </is>
      </c>
      <c r="F217" s="27" t="n">
        <v>227</v>
      </c>
      <c r="G217" s="28" t="n">
        <v>271.68</v>
      </c>
      <c r="H217" s="28" t="n">
        <v>145.66</v>
      </c>
    </row>
    <row r="218">
      <c r="A218" s="26" t="n">
        <v>45687</v>
      </c>
      <c r="B218" s="4" t="inlineStr">
        <is>
          <t>Železiarstvo Klinec</t>
        </is>
      </c>
      <c r="C218" s="4" t="inlineStr">
        <is>
          <t>Nitra</t>
        </is>
      </c>
      <c r="D218" s="4" t="inlineStr">
        <is>
          <t>Nákladné auto</t>
        </is>
      </c>
      <c r="E218" s="4" t="inlineStr">
        <is>
          <t>Cyril</t>
        </is>
      </c>
      <c r="F218" s="27" t="n">
        <v>152</v>
      </c>
      <c r="G218" s="28" t="n">
        <v>276.52</v>
      </c>
      <c r="H218" s="28" t="n">
        <v>168.99</v>
      </c>
    </row>
    <row r="219">
      <c r="A219" s="26" t="n">
        <v>45688</v>
      </c>
      <c r="B219" s="4" t="inlineStr">
        <is>
          <t>Stavebniny Tehla</t>
        </is>
      </c>
      <c r="C219" s="4" t="inlineStr">
        <is>
          <t>Trenčín</t>
        </is>
      </c>
      <c r="D219" s="4" t="inlineStr">
        <is>
          <t>Nákladné auto</t>
        </is>
      </c>
      <c r="E219" s="4" t="inlineStr">
        <is>
          <t>Emil</t>
        </is>
      </c>
      <c r="F219" s="27" t="n">
        <v>85</v>
      </c>
      <c r="G219" s="28" t="n">
        <v>172.65</v>
      </c>
      <c r="H219" s="28" t="n">
        <v>100.63</v>
      </c>
    </row>
    <row r="220">
      <c r="A220" s="26" t="n">
        <v>45691</v>
      </c>
      <c r="B220" s="4" t="inlineStr">
        <is>
          <t>Železiarstvo Klinec</t>
        </is>
      </c>
      <c r="C220" s="4" t="inlineStr">
        <is>
          <t>Nitra</t>
        </is>
      </c>
      <c r="D220" s="4" t="inlineStr">
        <is>
          <t>Nákladné auto</t>
        </is>
      </c>
      <c r="E220" s="4" t="inlineStr">
        <is>
          <t>Cyril</t>
        </is>
      </c>
      <c r="F220" s="27" t="n">
        <v>151</v>
      </c>
      <c r="G220" s="28" t="n">
        <v>275.7</v>
      </c>
      <c r="H220" s="28" t="n">
        <v>179.71</v>
      </c>
    </row>
    <row r="221">
      <c r="A221" s="26" t="n">
        <v>45695</v>
      </c>
      <c r="B221" s="4" t="inlineStr">
        <is>
          <t>Mliekareň Lúka</t>
        </is>
      </c>
      <c r="C221" s="4" t="inlineStr">
        <is>
          <t>Bratislava</t>
        </is>
      </c>
      <c r="D221" s="4" t="inlineStr">
        <is>
          <t>Dodávka</t>
        </is>
      </c>
      <c r="E221" s="4" t="inlineStr">
        <is>
          <t>Adam</t>
        </is>
      </c>
      <c r="F221" s="27" t="n">
        <v>198</v>
      </c>
      <c r="G221" s="28" t="n">
        <v>234.13</v>
      </c>
      <c r="H221" s="28" t="n">
        <v>125.6</v>
      </c>
    </row>
    <row r="222">
      <c r="A222" s="26" t="n">
        <v>45698</v>
      </c>
      <c r="B222" s="4" t="inlineStr">
        <is>
          <t>Pekáreň Klások</t>
        </is>
      </c>
      <c r="C222" s="4" t="inlineStr">
        <is>
          <t>Prešov</t>
        </is>
      </c>
      <c r="D222" s="4" t="inlineStr">
        <is>
          <t>Kamión</t>
        </is>
      </c>
      <c r="E222" s="4" t="inlineStr">
        <is>
          <t>Dušan</t>
        </is>
      </c>
      <c r="F222" s="27" t="n">
        <v>222</v>
      </c>
      <c r="G222" s="28" t="n">
        <v>579.48</v>
      </c>
      <c r="H222" s="28" t="n">
        <v>392.35</v>
      </c>
    </row>
    <row r="223">
      <c r="A223" s="26" t="n">
        <v>45698</v>
      </c>
      <c r="B223" s="4" t="inlineStr">
        <is>
          <t>Stavebniny Tehla</t>
        </is>
      </c>
      <c r="C223" s="4" t="inlineStr">
        <is>
          <t>Bratislava</t>
        </is>
      </c>
      <c r="D223" s="4" t="inlineStr">
        <is>
          <t>Dodávka</t>
        </is>
      </c>
      <c r="E223" s="4" t="inlineStr">
        <is>
          <t>Adam</t>
        </is>
      </c>
      <c r="F223" s="27" t="n">
        <v>210</v>
      </c>
      <c r="G223" s="28" t="n">
        <v>246.66</v>
      </c>
      <c r="H223" s="28" t="n">
        <v>148.86</v>
      </c>
    </row>
    <row r="224">
      <c r="A224" s="26" t="n">
        <v>45702</v>
      </c>
      <c r="B224" s="4" t="inlineStr">
        <is>
          <t>Mliekareň Lúka</t>
        </is>
      </c>
      <c r="C224" s="4" t="inlineStr">
        <is>
          <t>Banská Bystrica</t>
        </is>
      </c>
      <c r="D224" s="4" t="inlineStr">
        <is>
          <t>Dodávka</t>
        </is>
      </c>
      <c r="E224" s="4" t="inlineStr">
        <is>
          <t>Adam</t>
        </is>
      </c>
      <c r="F224" s="27" t="n">
        <v>96</v>
      </c>
      <c r="G224" s="28" t="n">
        <v>136.38</v>
      </c>
      <c r="H224" s="28" t="n">
        <v>66.95</v>
      </c>
    </row>
    <row r="225">
      <c r="A225" s="26" t="n">
        <v>45702</v>
      </c>
      <c r="B225" s="4" t="inlineStr">
        <is>
          <t>Stavebniny Tehla</t>
        </is>
      </c>
      <c r="C225" s="4" t="inlineStr">
        <is>
          <t>Košice</t>
        </is>
      </c>
      <c r="D225" s="4" t="inlineStr">
        <is>
          <t>Kamión</t>
        </is>
      </c>
      <c r="E225" s="4" t="inlineStr">
        <is>
          <t>Emil</t>
        </is>
      </c>
      <c r="F225" s="27" t="n">
        <v>245</v>
      </c>
      <c r="G225" s="28" t="n">
        <v>579.98</v>
      </c>
      <c r="H225" s="28" t="n">
        <v>368.27</v>
      </c>
    </row>
    <row r="226">
      <c r="A226" s="26" t="n">
        <v>45705</v>
      </c>
      <c r="B226" s="4" t="inlineStr">
        <is>
          <t>Železiarstvo Klinec</t>
        </is>
      </c>
      <c r="C226" s="4" t="inlineStr">
        <is>
          <t>Trenčín</t>
        </is>
      </c>
      <c r="D226" s="4" t="inlineStr">
        <is>
          <t>Kamión</t>
        </is>
      </c>
      <c r="E226" s="4" t="inlineStr">
        <is>
          <t>Emil</t>
        </is>
      </c>
      <c r="F226" s="27" t="n">
        <v>83</v>
      </c>
      <c r="G226" s="28" t="n">
        <v>253.22</v>
      </c>
      <c r="H226" s="28" t="n">
        <v>161.42</v>
      </c>
    </row>
    <row r="227">
      <c r="A227" s="26" t="n">
        <v>45706</v>
      </c>
      <c r="B227" s="4" t="inlineStr">
        <is>
          <t>Železiarstvo Klinec</t>
        </is>
      </c>
      <c r="C227" s="4" t="inlineStr">
        <is>
          <t>Košice</t>
        </is>
      </c>
      <c r="D227" s="4" t="inlineStr">
        <is>
          <t>Dodávka</t>
        </is>
      </c>
      <c r="E227" s="4" t="inlineStr">
        <is>
          <t>Boris</t>
        </is>
      </c>
      <c r="F227" s="27" t="n">
        <v>250</v>
      </c>
      <c r="G227" s="28" t="n">
        <v>278.27</v>
      </c>
      <c r="H227" s="28" t="n">
        <v>164.65</v>
      </c>
    </row>
    <row r="228">
      <c r="A228" s="26" t="n">
        <v>45708</v>
      </c>
      <c r="B228" s="4" t="inlineStr">
        <is>
          <t>Mliekareň Lúka</t>
        </is>
      </c>
      <c r="C228" s="4" t="inlineStr">
        <is>
          <t>Nitra</t>
        </is>
      </c>
      <c r="D228" s="4" t="inlineStr">
        <is>
          <t>Nákladné auto</t>
        </is>
      </c>
      <c r="E228" s="4" t="inlineStr">
        <is>
          <t>Cyril</t>
        </is>
      </c>
      <c r="F228" s="27" t="n">
        <v>150</v>
      </c>
      <c r="G228" s="28" t="n">
        <v>277.35</v>
      </c>
      <c r="H228" s="28" t="n">
        <v>176.46</v>
      </c>
    </row>
    <row r="229">
      <c r="A229" s="26" t="n">
        <v>45708</v>
      </c>
      <c r="B229" s="4" t="inlineStr">
        <is>
          <t>Pekáreň Klások</t>
        </is>
      </c>
      <c r="C229" s="4" t="inlineStr">
        <is>
          <t>Banská Bystrica</t>
        </is>
      </c>
      <c r="D229" s="4" t="inlineStr">
        <is>
          <t>Kamión</t>
        </is>
      </c>
      <c r="E229" s="4" t="inlineStr">
        <is>
          <t>Emil</t>
        </is>
      </c>
      <c r="F229" s="27" t="n">
        <v>94</v>
      </c>
      <c r="G229" s="28" t="n">
        <v>294.16</v>
      </c>
      <c r="H229" s="28" t="n">
        <v>163.41</v>
      </c>
    </row>
    <row r="230">
      <c r="A230" s="26" t="n">
        <v>45709</v>
      </c>
      <c r="B230" s="4" t="inlineStr">
        <is>
          <t>Pekáreň Klások</t>
        </is>
      </c>
      <c r="C230" s="4" t="inlineStr">
        <is>
          <t>Banská Bystrica</t>
        </is>
      </c>
      <c r="D230" s="4" t="inlineStr">
        <is>
          <t>Dodávka</t>
        </is>
      </c>
      <c r="E230" s="4" t="inlineStr">
        <is>
          <t>Boris</t>
        </is>
      </c>
      <c r="F230" s="27" t="n">
        <v>93</v>
      </c>
      <c r="G230" s="28" t="n">
        <v>130.39</v>
      </c>
      <c r="H230" s="28" t="n">
        <v>67.33</v>
      </c>
    </row>
    <row r="231">
      <c r="A231" s="26" t="n">
        <v>45713</v>
      </c>
      <c r="B231" s="4" t="inlineStr">
        <is>
          <t>Železiarstvo Klinec</t>
        </is>
      </c>
      <c r="C231" s="4" t="inlineStr">
        <is>
          <t>Košice</t>
        </is>
      </c>
      <c r="D231" s="4" t="inlineStr">
        <is>
          <t>Nákladné auto</t>
        </is>
      </c>
      <c r="E231" s="4" t="inlineStr">
        <is>
          <t>Boris</t>
        </is>
      </c>
      <c r="F231" s="27" t="n">
        <v>251</v>
      </c>
      <c r="G231" s="28" t="n">
        <v>436.43</v>
      </c>
      <c r="H231" s="28" t="n">
        <v>271.01</v>
      </c>
    </row>
    <row r="232">
      <c r="A232" s="26" t="n">
        <v>45714</v>
      </c>
      <c r="B232" s="4" t="inlineStr">
        <is>
          <t>Mliekareň Lúka</t>
        </is>
      </c>
      <c r="C232" s="4" t="inlineStr">
        <is>
          <t>Banská Bystrica</t>
        </is>
      </c>
      <c r="D232" s="4" t="inlineStr">
        <is>
          <t>Dodávka</t>
        </is>
      </c>
      <c r="E232" s="4" t="inlineStr">
        <is>
          <t>Adam</t>
        </is>
      </c>
      <c r="F232" s="27" t="n">
        <v>96</v>
      </c>
      <c r="G232" s="28" t="n">
        <v>129.41</v>
      </c>
      <c r="H232" s="28" t="n">
        <v>74.83</v>
      </c>
    </row>
    <row r="233">
      <c r="A233" s="26" t="n">
        <v>45715</v>
      </c>
      <c r="B233" s="4" t="inlineStr">
        <is>
          <t>Stavebniny Tehla</t>
        </is>
      </c>
      <c r="C233" s="4" t="inlineStr">
        <is>
          <t>Nitra</t>
        </is>
      </c>
      <c r="D233" s="4" t="inlineStr">
        <is>
          <t>Nákladné auto</t>
        </is>
      </c>
      <c r="E233" s="4" t="inlineStr">
        <is>
          <t>Cyril</t>
        </is>
      </c>
      <c r="F233" s="27" t="n">
        <v>149</v>
      </c>
      <c r="G233" s="28" t="n">
        <v>275.91</v>
      </c>
      <c r="H233" s="28" t="n">
        <v>160.77</v>
      </c>
    </row>
    <row r="234">
      <c r="A234" s="26" t="n">
        <v>45716</v>
      </c>
      <c r="B234" s="4" t="inlineStr">
        <is>
          <t>Pekáreň Klások</t>
        </is>
      </c>
      <c r="C234" s="4" t="inlineStr">
        <is>
          <t>Košice</t>
        </is>
      </c>
      <c r="D234" s="4" t="inlineStr">
        <is>
          <t>Kamión</t>
        </is>
      </c>
      <c r="E234" s="4" t="inlineStr">
        <is>
          <t>Dušan</t>
        </is>
      </c>
      <c r="F234" s="27" t="n">
        <v>247</v>
      </c>
      <c r="G234" s="28" t="n">
        <v>626.16</v>
      </c>
      <c r="H234" s="28" t="n">
        <v>375.23</v>
      </c>
    </row>
    <row r="235">
      <c r="A235" s="26" t="n">
        <v>45716</v>
      </c>
      <c r="B235" s="4" t="inlineStr">
        <is>
          <t>Mliekareň Lúka</t>
        </is>
      </c>
      <c r="C235" s="4" t="inlineStr">
        <is>
          <t>Nitra</t>
        </is>
      </c>
      <c r="D235" s="4" t="inlineStr">
        <is>
          <t>Dodávka</t>
        </is>
      </c>
      <c r="E235" s="4" t="inlineStr">
        <is>
          <t>Boris</t>
        </is>
      </c>
      <c r="F235" s="27" t="n">
        <v>151</v>
      </c>
      <c r="G235" s="28" t="n">
        <v>193.58</v>
      </c>
      <c r="H235" s="28" t="n">
        <v>109.36</v>
      </c>
    </row>
    <row r="236">
      <c r="A236" s="26" t="n">
        <v>45720</v>
      </c>
      <c r="B236" s="4" t="inlineStr">
        <is>
          <t>Stavebniny Tehla</t>
        </is>
      </c>
      <c r="C236" s="4" t="inlineStr">
        <is>
          <t>Prešov</t>
        </is>
      </c>
      <c r="D236" s="4" t="inlineStr">
        <is>
          <t>Dodávka</t>
        </is>
      </c>
      <c r="E236" s="4" t="inlineStr">
        <is>
          <t>Boris</t>
        </is>
      </c>
      <c r="F236" s="27" t="n">
        <v>217</v>
      </c>
      <c r="G236" s="28" t="n">
        <v>256.86</v>
      </c>
      <c r="H236" s="28" t="n">
        <v>157.31</v>
      </c>
    </row>
    <row r="237">
      <c r="A237" s="26" t="n">
        <v>45720</v>
      </c>
      <c r="B237" s="4" t="inlineStr">
        <is>
          <t>Nábytok Dub</t>
        </is>
      </c>
      <c r="C237" s="4" t="inlineStr">
        <is>
          <t>Prešov</t>
        </is>
      </c>
      <c r="D237" s="4" t="inlineStr">
        <is>
          <t>Dodávka</t>
        </is>
      </c>
      <c r="E237" s="4" t="inlineStr">
        <is>
          <t>Adam</t>
        </is>
      </c>
      <c r="F237" s="27" t="n">
        <v>215</v>
      </c>
      <c r="G237" s="28" t="n">
        <v>255.06</v>
      </c>
      <c r="H237" s="28" t="n">
        <v>149.08</v>
      </c>
    </row>
    <row r="238">
      <c r="A238" s="26" t="n">
        <v>45721</v>
      </c>
      <c r="B238" s="4" t="inlineStr">
        <is>
          <t>Mliekareň Lúka</t>
        </is>
      </c>
      <c r="C238" s="4" t="inlineStr">
        <is>
          <t>Prešov</t>
        </is>
      </c>
      <c r="D238" s="4" t="inlineStr">
        <is>
          <t>Dodávka</t>
        </is>
      </c>
      <c r="E238" s="4" t="inlineStr">
        <is>
          <t>Boris</t>
        </is>
      </c>
      <c r="F238" s="27" t="n">
        <v>220</v>
      </c>
      <c r="G238" s="28" t="n">
        <v>263.86</v>
      </c>
      <c r="H238" s="28" t="n">
        <v>145.34</v>
      </c>
    </row>
    <row r="239">
      <c r="A239" s="26" t="n">
        <v>45721</v>
      </c>
      <c r="B239" s="4" t="inlineStr">
        <is>
          <t>Železiarstvo Klinec</t>
        </is>
      </c>
      <c r="C239" s="4" t="inlineStr">
        <is>
          <t>Prešov</t>
        </is>
      </c>
      <c r="D239" s="4" t="inlineStr">
        <is>
          <t>Nákladné auto</t>
        </is>
      </c>
      <c r="E239" s="4" t="inlineStr">
        <is>
          <t>Boris</t>
        </is>
      </c>
      <c r="F239" s="27" t="n">
        <v>214</v>
      </c>
      <c r="G239" s="28" t="n">
        <v>382.28</v>
      </c>
      <c r="H239" s="28" t="n">
        <v>227.45</v>
      </c>
    </row>
    <row r="240">
      <c r="A240" s="26" t="n">
        <v>45722</v>
      </c>
      <c r="B240" s="4" t="inlineStr">
        <is>
          <t>Pekáreň Klások</t>
        </is>
      </c>
      <c r="C240" s="4" t="inlineStr">
        <is>
          <t>Martin</t>
        </is>
      </c>
      <c r="D240" s="4" t="inlineStr">
        <is>
          <t>Kamión</t>
        </is>
      </c>
      <c r="E240" s="4" t="inlineStr">
        <is>
          <t>Dušan</t>
        </is>
      </c>
      <c r="F240" s="27" t="n">
        <v>45</v>
      </c>
      <c r="G240" s="28" t="n">
        <v>188.43</v>
      </c>
      <c r="H240" s="28" t="n">
        <v>95.25</v>
      </c>
    </row>
    <row r="241">
      <c r="A241" s="26" t="n">
        <v>45723</v>
      </c>
      <c r="B241" s="4" t="inlineStr">
        <is>
          <t>Pekáreň Klások</t>
        </is>
      </c>
      <c r="C241" s="4" t="inlineStr">
        <is>
          <t>Košice</t>
        </is>
      </c>
      <c r="D241" s="4" t="inlineStr">
        <is>
          <t>Nákladné auto</t>
        </is>
      </c>
      <c r="E241" s="4" t="inlineStr">
        <is>
          <t>Emil</t>
        </is>
      </c>
      <c r="F241" s="27" t="n">
        <v>248</v>
      </c>
      <c r="G241" s="28" t="n">
        <v>436.54</v>
      </c>
      <c r="H241" s="28" t="n">
        <v>288.38</v>
      </c>
    </row>
    <row r="242">
      <c r="A242" s="26" t="n">
        <v>45727</v>
      </c>
      <c r="B242" s="4" t="inlineStr">
        <is>
          <t>Železiarstvo Klinec</t>
        </is>
      </c>
      <c r="C242" s="4" t="inlineStr">
        <is>
          <t>Košice</t>
        </is>
      </c>
      <c r="D242" s="4" t="inlineStr">
        <is>
          <t>Nákladné auto</t>
        </is>
      </c>
      <c r="E242" s="4" t="inlineStr">
        <is>
          <t>Emil</t>
        </is>
      </c>
      <c r="F242" s="27" t="n">
        <v>245</v>
      </c>
      <c r="G242" s="28" t="n">
        <v>414.53</v>
      </c>
      <c r="H242" s="28" t="n">
        <v>252.39</v>
      </c>
    </row>
    <row r="243">
      <c r="A243" s="26" t="n">
        <v>45727</v>
      </c>
      <c r="B243" s="4" t="inlineStr">
        <is>
          <t>Pekáreň Klások</t>
        </is>
      </c>
      <c r="C243" s="4" t="inlineStr">
        <is>
          <t>Nitra</t>
        </is>
      </c>
      <c r="D243" s="4" t="inlineStr">
        <is>
          <t>Nákladné auto</t>
        </is>
      </c>
      <c r="E243" s="4" t="inlineStr">
        <is>
          <t>Cyril</t>
        </is>
      </c>
      <c r="F243" s="27" t="n">
        <v>148</v>
      </c>
      <c r="G243" s="28" t="n">
        <v>279.77</v>
      </c>
      <c r="H243" s="28" t="n">
        <v>171.7</v>
      </c>
    </row>
    <row r="244">
      <c r="A244" s="26" t="n">
        <v>45730</v>
      </c>
      <c r="B244" s="4" t="inlineStr">
        <is>
          <t>Kvetinárstvo Ruža</t>
        </is>
      </c>
      <c r="C244" s="4" t="inlineStr">
        <is>
          <t>Bratislava</t>
        </is>
      </c>
      <c r="D244" s="4" t="inlineStr">
        <is>
          <t>Nákladné auto</t>
        </is>
      </c>
      <c r="E244" s="4" t="inlineStr">
        <is>
          <t>Boris</t>
        </is>
      </c>
      <c r="F244" s="27" t="n">
        <v>210</v>
      </c>
      <c r="G244" s="28" t="n">
        <v>390.9</v>
      </c>
      <c r="H244" s="28" t="n">
        <v>211.81</v>
      </c>
    </row>
    <row r="245">
      <c r="A245" s="26" t="n">
        <v>45730</v>
      </c>
      <c r="B245" s="4" t="inlineStr">
        <is>
          <t>Mliekareň Lúka</t>
        </is>
      </c>
      <c r="C245" s="4" t="inlineStr">
        <is>
          <t>Bratislava</t>
        </is>
      </c>
      <c r="D245" s="4" t="inlineStr">
        <is>
          <t>Nákladné auto</t>
        </is>
      </c>
      <c r="E245" s="4" t="inlineStr">
        <is>
          <t>Cyril</t>
        </is>
      </c>
      <c r="F245" s="27" t="n">
        <v>198</v>
      </c>
      <c r="G245" s="28" t="n">
        <v>351.02</v>
      </c>
      <c r="H245" s="28" t="n">
        <v>217.73</v>
      </c>
    </row>
    <row r="246">
      <c r="A246" s="26" t="n">
        <v>45733</v>
      </c>
      <c r="B246" s="4" t="inlineStr">
        <is>
          <t>Nábytok Dub</t>
        </is>
      </c>
      <c r="C246" s="4" t="inlineStr">
        <is>
          <t>Bratislava</t>
        </is>
      </c>
      <c r="D246" s="4" t="inlineStr">
        <is>
          <t>Dodávka</t>
        </is>
      </c>
      <c r="E246" s="4" t="inlineStr">
        <is>
          <t>Adam</t>
        </is>
      </c>
      <c r="F246" s="27" t="n">
        <v>207</v>
      </c>
      <c r="G246" s="28" t="n">
        <v>250.92</v>
      </c>
      <c r="H246" s="28" t="n">
        <v>145.46</v>
      </c>
    </row>
    <row r="247">
      <c r="A247" s="26" t="n">
        <v>45734</v>
      </c>
      <c r="B247" s="4" t="inlineStr">
        <is>
          <t>Stavebniny Tehla</t>
        </is>
      </c>
      <c r="C247" s="4" t="inlineStr">
        <is>
          <t>Martin</t>
        </is>
      </c>
      <c r="D247" s="4" t="inlineStr">
        <is>
          <t>Dodávka</t>
        </is>
      </c>
      <c r="E247" s="4" t="inlineStr">
        <is>
          <t>Adam</t>
        </is>
      </c>
      <c r="F247" s="27" t="n">
        <v>40</v>
      </c>
      <c r="G247" s="28" t="n">
        <v>73.23</v>
      </c>
      <c r="H247" s="28" t="n">
        <v>35.22</v>
      </c>
    </row>
    <row r="248">
      <c r="A248" s="26" t="n">
        <v>45735</v>
      </c>
      <c r="B248" s="4" t="inlineStr">
        <is>
          <t>Železiarstvo Klinec</t>
        </is>
      </c>
      <c r="C248" s="4" t="inlineStr">
        <is>
          <t>Košice</t>
        </is>
      </c>
      <c r="D248" s="4" t="inlineStr">
        <is>
          <t>Dodávka</t>
        </is>
      </c>
      <c r="E248" s="4" t="inlineStr">
        <is>
          <t>Adam</t>
        </is>
      </c>
      <c r="F248" s="27" t="n">
        <v>242</v>
      </c>
      <c r="G248" s="28" t="n">
        <v>275.85</v>
      </c>
      <c r="H248" s="28" t="n">
        <v>161.3</v>
      </c>
    </row>
    <row r="249">
      <c r="A249" s="26" t="n">
        <v>45736</v>
      </c>
      <c r="B249" s="4" t="inlineStr">
        <is>
          <t>Železiarstvo Klinec</t>
        </is>
      </c>
      <c r="C249" s="4" t="inlineStr">
        <is>
          <t>Banská Bystrica</t>
        </is>
      </c>
      <c r="D249" s="4" t="inlineStr">
        <is>
          <t>Nákladné auto</t>
        </is>
      </c>
      <c r="E249" s="4" t="inlineStr">
        <is>
          <t>Boris</t>
        </is>
      </c>
      <c r="F249" s="27" t="n">
        <v>88</v>
      </c>
      <c r="G249" s="28" t="n">
        <v>187.77</v>
      </c>
      <c r="H249" s="28" t="n">
        <v>99.73</v>
      </c>
    </row>
    <row r="250">
      <c r="A250" s="26" t="n">
        <v>45737</v>
      </c>
      <c r="B250" s="4" t="inlineStr">
        <is>
          <t>Mliekareň Lúka</t>
        </is>
      </c>
      <c r="C250" s="4" t="inlineStr">
        <is>
          <t>Bratislava</t>
        </is>
      </c>
      <c r="D250" s="4" t="inlineStr">
        <is>
          <t>Dodávka</t>
        </is>
      </c>
      <c r="E250" s="4" t="inlineStr">
        <is>
          <t>Boris</t>
        </is>
      </c>
      <c r="F250" s="27" t="n">
        <v>209</v>
      </c>
      <c r="G250" s="28" t="n">
        <v>246.89</v>
      </c>
      <c r="H250" s="28" t="n">
        <v>154.05</v>
      </c>
    </row>
    <row r="251">
      <c r="A251" s="26" t="n">
        <v>45740</v>
      </c>
      <c r="B251" s="4" t="inlineStr">
        <is>
          <t>Železiarstvo Klinec</t>
        </is>
      </c>
      <c r="C251" s="4" t="inlineStr">
        <is>
          <t>Nitra</t>
        </is>
      </c>
      <c r="D251" s="4" t="inlineStr">
        <is>
          <t>Dodávka</t>
        </is>
      </c>
      <c r="E251" s="4" t="inlineStr">
        <is>
          <t>Adam</t>
        </is>
      </c>
      <c r="F251" s="27" t="n">
        <v>147</v>
      </c>
      <c r="G251" s="28" t="n">
        <v>180.49</v>
      </c>
      <c r="H251" s="28" t="n">
        <v>103.98</v>
      </c>
    </row>
    <row r="252">
      <c r="A252" s="26" t="n">
        <v>45741</v>
      </c>
      <c r="B252" s="4" t="inlineStr">
        <is>
          <t>Pekáreň Klások</t>
        </is>
      </c>
      <c r="C252" s="4" t="inlineStr">
        <is>
          <t>Martin</t>
        </is>
      </c>
      <c r="D252" s="4" t="inlineStr">
        <is>
          <t>Nákladné auto</t>
        </is>
      </c>
      <c r="E252" s="4" t="inlineStr">
        <is>
          <t>Cyril</t>
        </is>
      </c>
      <c r="F252" s="27" t="n">
        <v>47</v>
      </c>
      <c r="G252" s="28" t="n">
        <v>128.7</v>
      </c>
      <c r="H252" s="28" t="n">
        <v>63.35</v>
      </c>
    </row>
    <row r="253">
      <c r="A253" s="26" t="n">
        <v>45743</v>
      </c>
      <c r="B253" s="4" t="inlineStr">
        <is>
          <t>Nábytok Dub</t>
        </is>
      </c>
      <c r="C253" s="4" t="inlineStr">
        <is>
          <t>Nitra</t>
        </is>
      </c>
      <c r="D253" s="4" t="inlineStr">
        <is>
          <t>Kamión</t>
        </is>
      </c>
      <c r="E253" s="4" t="inlineStr">
        <is>
          <t>Dušan</t>
        </is>
      </c>
      <c r="F253" s="27" t="n">
        <v>162</v>
      </c>
      <c r="G253" s="28" t="n">
        <v>433.68</v>
      </c>
      <c r="H253" s="28" t="n">
        <v>280.09</v>
      </c>
    </row>
    <row r="254">
      <c r="A254" s="26" t="n">
        <v>45743</v>
      </c>
      <c r="B254" s="4" t="inlineStr">
        <is>
          <t>Stavebniny Tehla</t>
        </is>
      </c>
      <c r="C254" s="4" t="inlineStr">
        <is>
          <t>Košice</t>
        </is>
      </c>
      <c r="D254" s="4" t="inlineStr">
        <is>
          <t>Nákladné auto</t>
        </is>
      </c>
      <c r="E254" s="4" t="inlineStr">
        <is>
          <t>Emil</t>
        </is>
      </c>
      <c r="F254" s="27" t="n">
        <v>249</v>
      </c>
      <c r="G254" s="28" t="n">
        <v>428.38</v>
      </c>
      <c r="H254" s="28" t="n">
        <v>285.24</v>
      </c>
    </row>
    <row r="255">
      <c r="A255" s="26" t="n">
        <v>45747</v>
      </c>
      <c r="B255" s="4" t="inlineStr">
        <is>
          <t>Nábytok Dub</t>
        </is>
      </c>
      <c r="C255" s="4" t="inlineStr">
        <is>
          <t>Nitra</t>
        </is>
      </c>
      <c r="D255" s="4" t="inlineStr">
        <is>
          <t>Nákladné auto</t>
        </is>
      </c>
      <c r="E255" s="4" t="inlineStr">
        <is>
          <t>Cyril</t>
        </is>
      </c>
      <c r="F255" s="27" t="n">
        <v>162</v>
      </c>
      <c r="G255" s="28" t="n">
        <v>297.18</v>
      </c>
      <c r="H255" s="28" t="n">
        <v>187.83</v>
      </c>
    </row>
    <row r="256">
      <c r="A256" s="26" t="n">
        <v>45748</v>
      </c>
      <c r="B256" s="4" t="inlineStr">
        <is>
          <t>Železiarstvo Klinec</t>
        </is>
      </c>
      <c r="C256" s="4" t="inlineStr">
        <is>
          <t>Bratislava</t>
        </is>
      </c>
      <c r="D256" s="4" t="inlineStr">
        <is>
          <t>Kamión</t>
        </is>
      </c>
      <c r="E256" s="4" t="inlineStr">
        <is>
          <t>Emil</t>
        </is>
      </c>
      <c r="F256" s="27" t="n">
        <v>197</v>
      </c>
      <c r="G256" s="28" t="n">
        <v>479.03</v>
      </c>
      <c r="H256" s="28" t="n">
        <v>348.92</v>
      </c>
    </row>
    <row r="257">
      <c r="A257" s="26" t="n">
        <v>45748</v>
      </c>
      <c r="B257" s="4" t="inlineStr">
        <is>
          <t>Pekáreň Klások</t>
        </is>
      </c>
      <c r="C257" s="4" t="inlineStr">
        <is>
          <t>Košice</t>
        </is>
      </c>
      <c r="D257" s="4" t="inlineStr">
        <is>
          <t>Dodávka</t>
        </is>
      </c>
      <c r="E257" s="4" t="inlineStr">
        <is>
          <t>Adam</t>
        </is>
      </c>
      <c r="F257" s="27" t="n">
        <v>254</v>
      </c>
      <c r="G257" s="28" t="n">
        <v>304.15</v>
      </c>
      <c r="H257" s="28" t="n">
        <v>169.54</v>
      </c>
    </row>
    <row r="258">
      <c r="A258" s="26" t="n">
        <v>45750</v>
      </c>
      <c r="B258" s="4" t="inlineStr">
        <is>
          <t>Nábytok Dub</t>
        </is>
      </c>
      <c r="C258" s="4" t="inlineStr">
        <is>
          <t>Košice</t>
        </is>
      </c>
      <c r="D258" s="4" t="inlineStr">
        <is>
          <t>Nákladné auto</t>
        </is>
      </c>
      <c r="E258" s="4" t="inlineStr">
        <is>
          <t>Boris</t>
        </is>
      </c>
      <c r="F258" s="27" t="n">
        <v>248</v>
      </c>
      <c r="G258" s="28" t="n">
        <v>427.37</v>
      </c>
      <c r="H258" s="28" t="n">
        <v>244.73</v>
      </c>
    </row>
    <row r="259">
      <c r="A259" s="26" t="n">
        <v>45754</v>
      </c>
      <c r="B259" s="4" t="inlineStr">
        <is>
          <t>Kvetinárstvo Ruža</t>
        </is>
      </c>
      <c r="C259" s="4" t="inlineStr">
        <is>
          <t>Nitra</t>
        </is>
      </c>
      <c r="D259" s="4" t="inlineStr">
        <is>
          <t>Kamión</t>
        </is>
      </c>
      <c r="E259" s="4" t="inlineStr">
        <is>
          <t>Dušan</t>
        </is>
      </c>
      <c r="F259" s="27" t="n">
        <v>150</v>
      </c>
      <c r="G259" s="28" t="n">
        <v>410.13</v>
      </c>
      <c r="H259" s="28" t="n">
        <v>275.72</v>
      </c>
    </row>
    <row r="260">
      <c r="A260" s="26" t="n">
        <v>45755</v>
      </c>
      <c r="B260" s="4" t="inlineStr">
        <is>
          <t>Stavebniny Tehla</t>
        </is>
      </c>
      <c r="C260" s="4" t="inlineStr">
        <is>
          <t>Košice</t>
        </is>
      </c>
      <c r="D260" s="4" t="inlineStr">
        <is>
          <t>Nákladné auto</t>
        </is>
      </c>
      <c r="E260" s="4" t="inlineStr">
        <is>
          <t>Cyril</t>
        </is>
      </c>
      <c r="F260" s="27" t="n">
        <v>245</v>
      </c>
      <c r="G260" s="28" t="n">
        <v>421.28</v>
      </c>
      <c r="H260" s="28" t="n">
        <v>242.08</v>
      </c>
    </row>
    <row r="261">
      <c r="A261" s="26" t="n">
        <v>45755</v>
      </c>
      <c r="B261" s="4" t="inlineStr">
        <is>
          <t>Pekáreň Klások</t>
        </is>
      </c>
      <c r="C261" s="4" t="inlineStr">
        <is>
          <t>Banská Bystrica</t>
        </is>
      </c>
      <c r="D261" s="4" t="inlineStr">
        <is>
          <t>Nákladné auto</t>
        </is>
      </c>
      <c r="E261" s="4" t="inlineStr">
        <is>
          <t>Cyril</t>
        </is>
      </c>
      <c r="F261" s="27" t="n">
        <v>86</v>
      </c>
      <c r="G261" s="28" t="n">
        <v>191.73</v>
      </c>
      <c r="H261" s="28" t="n">
        <v>101.61</v>
      </c>
    </row>
    <row r="262">
      <c r="A262" s="26" t="n">
        <v>45755</v>
      </c>
      <c r="B262" s="4" t="inlineStr">
        <is>
          <t>Železiarstvo Klinec</t>
        </is>
      </c>
      <c r="C262" s="4" t="inlineStr">
        <is>
          <t>Bratislava</t>
        </is>
      </c>
      <c r="D262" s="4" t="inlineStr">
        <is>
          <t>Dodávka</t>
        </is>
      </c>
      <c r="E262" s="4" t="inlineStr">
        <is>
          <t>Adam</t>
        </is>
      </c>
      <c r="F262" s="27" t="n">
        <v>210</v>
      </c>
      <c r="G262" s="28" t="n">
        <v>245</v>
      </c>
      <c r="H262" s="28" t="n">
        <v>147.33</v>
      </c>
    </row>
    <row r="263">
      <c r="A263" s="26" t="n">
        <v>45757</v>
      </c>
      <c r="B263" s="4" t="inlineStr">
        <is>
          <t>Stavebniny Tehla</t>
        </is>
      </c>
      <c r="C263" s="4" t="inlineStr">
        <is>
          <t>Bratislava</t>
        </is>
      </c>
      <c r="D263" s="4" t="inlineStr">
        <is>
          <t>Kamión</t>
        </is>
      </c>
      <c r="E263" s="4" t="inlineStr">
        <is>
          <t>Dušan</t>
        </is>
      </c>
      <c r="F263" s="27" t="n">
        <v>197</v>
      </c>
      <c r="G263" s="28" t="n">
        <v>480.75</v>
      </c>
      <c r="H263" s="28" t="n">
        <v>306.87</v>
      </c>
    </row>
    <row r="264">
      <c r="A264" s="26" t="n">
        <v>45758</v>
      </c>
      <c r="B264" s="4" t="inlineStr">
        <is>
          <t>Nábytok Dub</t>
        </is>
      </c>
      <c r="C264" s="4" t="inlineStr">
        <is>
          <t>Trenčín</t>
        </is>
      </c>
      <c r="D264" s="4" t="inlineStr">
        <is>
          <t>Dodávka</t>
        </is>
      </c>
      <c r="E264" s="4" t="inlineStr">
        <is>
          <t>Adam</t>
        </is>
      </c>
      <c r="F264" s="27" t="n">
        <v>89</v>
      </c>
      <c r="G264" s="28" t="n">
        <v>122.78</v>
      </c>
      <c r="H264" s="28" t="n">
        <v>66.97</v>
      </c>
    </row>
    <row r="265">
      <c r="A265" s="26" t="n">
        <v>45764</v>
      </c>
      <c r="B265" s="4" t="inlineStr">
        <is>
          <t>Pekáreň Klások</t>
        </is>
      </c>
      <c r="C265" s="4" t="inlineStr">
        <is>
          <t>Banská Bystrica</t>
        </is>
      </c>
      <c r="D265" s="4" t="inlineStr">
        <is>
          <t>Nákladné auto</t>
        </is>
      </c>
      <c r="E265" s="4" t="inlineStr">
        <is>
          <t>Cyril</t>
        </is>
      </c>
      <c r="F265" s="27" t="n">
        <v>97</v>
      </c>
      <c r="G265" s="28" t="n">
        <v>207.47</v>
      </c>
      <c r="H265" s="28" t="n">
        <v>110.62</v>
      </c>
    </row>
    <row r="266">
      <c r="A266" s="26" t="n">
        <v>45764</v>
      </c>
      <c r="B266" s="4" t="inlineStr">
        <is>
          <t>Mliekareň Lúka</t>
        </is>
      </c>
      <c r="C266" s="4" t="inlineStr">
        <is>
          <t>Košice</t>
        </is>
      </c>
      <c r="D266" s="4" t="inlineStr">
        <is>
          <t>Dodávka</t>
        </is>
      </c>
      <c r="E266" s="4" t="inlineStr">
        <is>
          <t>Adam</t>
        </is>
      </c>
      <c r="F266" s="27" t="n">
        <v>254</v>
      </c>
      <c r="G266" s="28" t="n">
        <v>292.31</v>
      </c>
      <c r="H266" s="28" t="n">
        <v>171.26</v>
      </c>
    </row>
    <row r="267">
      <c r="A267" s="26" t="n">
        <v>45768</v>
      </c>
      <c r="B267" s="4" t="inlineStr">
        <is>
          <t>Mliekareň Lúka</t>
        </is>
      </c>
      <c r="C267" s="4" t="inlineStr">
        <is>
          <t>Bratislava</t>
        </is>
      </c>
      <c r="D267" s="4" t="inlineStr">
        <is>
          <t>Nákladné auto</t>
        </is>
      </c>
      <c r="E267" s="4" t="inlineStr">
        <is>
          <t>Cyril</t>
        </is>
      </c>
      <c r="F267" s="27" t="n">
        <v>202</v>
      </c>
      <c r="G267" s="28" t="n">
        <v>364</v>
      </c>
      <c r="H267" s="28" t="n">
        <v>210.31</v>
      </c>
    </row>
    <row r="268">
      <c r="A268" s="26" t="n">
        <v>45770</v>
      </c>
      <c r="B268" s="4" t="inlineStr">
        <is>
          <t>Stavebniny Tehla</t>
        </is>
      </c>
      <c r="C268" s="4" t="inlineStr">
        <is>
          <t>Nitra</t>
        </is>
      </c>
      <c r="D268" s="4" t="inlineStr">
        <is>
          <t>Nákladné auto</t>
        </is>
      </c>
      <c r="E268" s="4" t="inlineStr">
        <is>
          <t>Cyril</t>
        </is>
      </c>
      <c r="F268" s="27" t="n">
        <v>148</v>
      </c>
      <c r="G268" s="28" t="n">
        <v>277.54</v>
      </c>
      <c r="H268" s="28" t="n">
        <v>167.69</v>
      </c>
    </row>
    <row r="269">
      <c r="A269" s="26" t="n">
        <v>45771</v>
      </c>
      <c r="B269" s="4" t="inlineStr">
        <is>
          <t>Pekáreň Klások</t>
        </is>
      </c>
      <c r="C269" s="4" t="inlineStr">
        <is>
          <t>Prešov</t>
        </is>
      </c>
      <c r="D269" s="4" t="inlineStr">
        <is>
          <t>Kamión</t>
        </is>
      </c>
      <c r="E269" s="4" t="inlineStr">
        <is>
          <t>Dušan</t>
        </is>
      </c>
      <c r="F269" s="27" t="n">
        <v>217</v>
      </c>
      <c r="G269" s="28" t="n">
        <v>544.77</v>
      </c>
      <c r="H269" s="28" t="n">
        <v>383.92</v>
      </c>
    </row>
    <row r="270">
      <c r="A270" s="26" t="n">
        <v>45777</v>
      </c>
      <c r="B270" s="4" t="inlineStr">
        <is>
          <t>Nábytok Dub</t>
        </is>
      </c>
      <c r="C270" s="4" t="inlineStr">
        <is>
          <t>Bratislava</t>
        </is>
      </c>
      <c r="D270" s="4" t="inlineStr">
        <is>
          <t>Dodávka</t>
        </is>
      </c>
      <c r="E270" s="4" t="inlineStr">
        <is>
          <t>Boris</t>
        </is>
      </c>
      <c r="F270" s="27" t="n">
        <v>201</v>
      </c>
      <c r="G270" s="28" t="n">
        <v>232.18</v>
      </c>
      <c r="H270" s="28" t="n">
        <v>148.5</v>
      </c>
    </row>
    <row r="271">
      <c r="A271" s="26" t="n">
        <v>45777</v>
      </c>
      <c r="B271" s="4" t="inlineStr">
        <is>
          <t>Nábytok Dub</t>
        </is>
      </c>
      <c r="C271" s="4" t="inlineStr">
        <is>
          <t>Martin</t>
        </is>
      </c>
      <c r="D271" s="4" t="inlineStr">
        <is>
          <t>Nákladné auto</t>
        </is>
      </c>
      <c r="E271" s="4" t="inlineStr">
        <is>
          <t>Cyril</t>
        </is>
      </c>
      <c r="F271" s="27" t="n">
        <v>47</v>
      </c>
      <c r="G271" s="28" t="n">
        <v>121.31</v>
      </c>
      <c r="H271" s="28" t="n">
        <v>72.52</v>
      </c>
    </row>
    <row r="272">
      <c r="A272" s="26" t="n">
        <v>45782</v>
      </c>
      <c r="B272" s="4" t="inlineStr">
        <is>
          <t>Stavebniny Tehla</t>
        </is>
      </c>
      <c r="C272" s="4" t="inlineStr">
        <is>
          <t>Prešov</t>
        </is>
      </c>
      <c r="D272" s="4" t="inlineStr">
        <is>
          <t>Nákladné auto</t>
        </is>
      </c>
      <c r="E272" s="4" t="inlineStr">
        <is>
          <t>Cyril</t>
        </is>
      </c>
      <c r="F272" s="27" t="n">
        <v>222</v>
      </c>
      <c r="G272" s="28" t="n">
        <v>383.82</v>
      </c>
      <c r="H272" s="28" t="n">
        <v>233.85</v>
      </c>
    </row>
    <row r="273">
      <c r="A273" s="26" t="n">
        <v>45783</v>
      </c>
      <c r="B273" s="4" t="inlineStr">
        <is>
          <t>Stavebniny Tehla</t>
        </is>
      </c>
      <c r="C273" s="4" t="inlineStr">
        <is>
          <t>Prešov</t>
        </is>
      </c>
      <c r="D273" s="4" t="inlineStr">
        <is>
          <t>Nákladné auto</t>
        </is>
      </c>
      <c r="E273" s="4" t="inlineStr">
        <is>
          <t>Boris</t>
        </is>
      </c>
      <c r="F273" s="27" t="n">
        <v>222</v>
      </c>
      <c r="G273" s="28" t="n">
        <v>374.67</v>
      </c>
      <c r="H273" s="28" t="n">
        <v>242.9</v>
      </c>
    </row>
    <row r="274">
      <c r="A274" s="26" t="n">
        <v>45783</v>
      </c>
      <c r="B274" s="4" t="inlineStr">
        <is>
          <t>Nábytok Dub</t>
        </is>
      </c>
      <c r="C274" s="4" t="inlineStr">
        <is>
          <t>Trenčín</t>
        </is>
      </c>
      <c r="D274" s="4" t="inlineStr">
        <is>
          <t>Dodávka</t>
        </is>
      </c>
      <c r="E274" s="4" t="inlineStr">
        <is>
          <t>Adam</t>
        </is>
      </c>
      <c r="F274" s="27" t="n">
        <v>90</v>
      </c>
      <c r="G274" s="28" t="n">
        <v>122.47</v>
      </c>
      <c r="H274" s="28" t="n">
        <v>73.42</v>
      </c>
    </row>
    <row r="275">
      <c r="A275" s="26" t="n">
        <v>45786</v>
      </c>
      <c r="B275" s="4" t="inlineStr">
        <is>
          <t>Mliekareň Lúka</t>
        </is>
      </c>
      <c r="C275" s="4" t="inlineStr">
        <is>
          <t>Bratislava</t>
        </is>
      </c>
      <c r="D275" s="4" t="inlineStr">
        <is>
          <t>Kamión</t>
        </is>
      </c>
      <c r="E275" s="4" t="inlineStr">
        <is>
          <t>Dušan</t>
        </is>
      </c>
      <c r="F275" s="27" t="n">
        <v>211</v>
      </c>
      <c r="G275" s="28" t="n">
        <v>542.72</v>
      </c>
      <c r="H275" s="28" t="n">
        <v>370.67</v>
      </c>
    </row>
    <row r="276">
      <c r="A276" s="26" t="n">
        <v>45789</v>
      </c>
      <c r="B276" s="4" t="inlineStr">
        <is>
          <t>Nábytok Dub</t>
        </is>
      </c>
      <c r="C276" s="4" t="inlineStr">
        <is>
          <t>Trenčín</t>
        </is>
      </c>
      <c r="D276" s="4" t="inlineStr">
        <is>
          <t>Kamión</t>
        </is>
      </c>
      <c r="E276" s="4" t="inlineStr">
        <is>
          <t>Emil</t>
        </is>
      </c>
      <c r="F276" s="27" t="n">
        <v>92</v>
      </c>
      <c r="G276" s="28" t="n">
        <v>271.79</v>
      </c>
      <c r="H276" s="28" t="n">
        <v>181.52</v>
      </c>
    </row>
    <row r="277">
      <c r="A277" s="26" t="n">
        <v>45789</v>
      </c>
      <c r="B277" s="4" t="inlineStr">
        <is>
          <t>Stavebniny Tehla</t>
        </is>
      </c>
      <c r="C277" s="4" t="inlineStr">
        <is>
          <t>Prešov</t>
        </is>
      </c>
      <c r="D277" s="4" t="inlineStr">
        <is>
          <t>Kamión</t>
        </is>
      </c>
      <c r="E277" s="4" t="inlineStr">
        <is>
          <t>Emil</t>
        </is>
      </c>
      <c r="F277" s="27" t="n">
        <v>220</v>
      </c>
      <c r="G277" s="28" t="n">
        <v>522.3200000000001</v>
      </c>
      <c r="H277" s="28" t="n">
        <v>360.61</v>
      </c>
    </row>
    <row r="278">
      <c r="A278" s="26" t="n">
        <v>45791</v>
      </c>
      <c r="B278" s="4" t="inlineStr">
        <is>
          <t>Železiarstvo Klinec</t>
        </is>
      </c>
      <c r="C278" s="4" t="inlineStr">
        <is>
          <t>Bratislava</t>
        </is>
      </c>
      <c r="D278" s="4" t="inlineStr">
        <is>
          <t>Kamión</t>
        </is>
      </c>
      <c r="E278" s="4" t="inlineStr">
        <is>
          <t>Dušan</t>
        </is>
      </c>
      <c r="F278" s="27" t="n">
        <v>201</v>
      </c>
      <c r="G278" s="28" t="n">
        <v>499.67</v>
      </c>
      <c r="H278" s="28" t="n">
        <v>355.05</v>
      </c>
    </row>
    <row r="279">
      <c r="A279" s="26" t="n">
        <v>45792</v>
      </c>
      <c r="B279" s="4" t="inlineStr">
        <is>
          <t>Železiarstvo Klinec</t>
        </is>
      </c>
      <c r="C279" s="4" t="inlineStr">
        <is>
          <t>Bratislava</t>
        </is>
      </c>
      <c r="D279" s="4" t="inlineStr">
        <is>
          <t>Nákladné auto</t>
        </is>
      </c>
      <c r="E279" s="4" t="inlineStr">
        <is>
          <t>Emil</t>
        </is>
      </c>
      <c r="F279" s="27" t="n">
        <v>204</v>
      </c>
      <c r="G279" s="28" t="n">
        <v>355.42</v>
      </c>
      <c r="H279" s="28" t="n">
        <v>214.88</v>
      </c>
    </row>
    <row r="280">
      <c r="A280" s="26" t="n">
        <v>45793</v>
      </c>
      <c r="B280" s="4" t="inlineStr">
        <is>
          <t>Železiarstvo Klinec</t>
        </is>
      </c>
      <c r="C280" s="4" t="inlineStr">
        <is>
          <t>Bratislava</t>
        </is>
      </c>
      <c r="D280" s="4" t="inlineStr">
        <is>
          <t>Dodávka</t>
        </is>
      </c>
      <c r="E280" s="4" t="inlineStr">
        <is>
          <t>Adam</t>
        </is>
      </c>
      <c r="F280" s="27" t="n">
        <v>202</v>
      </c>
      <c r="G280" s="28" t="n">
        <v>239.39</v>
      </c>
      <c r="H280" s="28" t="n">
        <v>127.91</v>
      </c>
    </row>
    <row r="281">
      <c r="A281" s="26" t="n">
        <v>45793</v>
      </c>
      <c r="B281" s="4" t="inlineStr">
        <is>
          <t>Železiarstvo Klinec</t>
        </is>
      </c>
      <c r="C281" s="4" t="inlineStr">
        <is>
          <t>Bratislava</t>
        </is>
      </c>
      <c r="D281" s="4" t="inlineStr">
        <is>
          <t>Dodávka</t>
        </is>
      </c>
      <c r="E281" s="4" t="inlineStr">
        <is>
          <t>Adam</t>
        </is>
      </c>
      <c r="F281" s="27" t="n">
        <v>203</v>
      </c>
      <c r="G281" s="28" t="n">
        <v>242.13</v>
      </c>
      <c r="H281" s="28" t="n">
        <v>141.33</v>
      </c>
    </row>
    <row r="282">
      <c r="A282" s="26" t="n">
        <v>45797</v>
      </c>
      <c r="B282" s="4" t="inlineStr">
        <is>
          <t>Pekáreň Klások</t>
        </is>
      </c>
      <c r="C282" s="4" t="inlineStr">
        <is>
          <t>Banská Bystrica</t>
        </is>
      </c>
      <c r="D282" s="4" t="inlineStr">
        <is>
          <t>Nákladné auto</t>
        </is>
      </c>
      <c r="E282" s="4" t="inlineStr">
        <is>
          <t>Emil</t>
        </is>
      </c>
      <c r="F282" s="27" t="n">
        <v>96</v>
      </c>
      <c r="G282" s="28" t="n">
        <v>205.98</v>
      </c>
      <c r="H282" s="28" t="n">
        <v>109.19</v>
      </c>
    </row>
    <row r="283">
      <c r="A283" s="26" t="n">
        <v>45798</v>
      </c>
      <c r="B283" s="4" t="inlineStr">
        <is>
          <t>Železiarstvo Klinec</t>
        </is>
      </c>
      <c r="C283" s="4" t="inlineStr">
        <is>
          <t>Trenčín</t>
        </is>
      </c>
      <c r="D283" s="4" t="inlineStr">
        <is>
          <t>Dodávka</t>
        </is>
      </c>
      <c r="E283" s="4" t="inlineStr">
        <is>
          <t>Adam</t>
        </is>
      </c>
      <c r="F283" s="27" t="n">
        <v>78</v>
      </c>
      <c r="G283" s="28" t="n">
        <v>112.92</v>
      </c>
      <c r="H283" s="28" t="n">
        <v>57</v>
      </c>
    </row>
    <row r="284">
      <c r="A284" s="26" t="n">
        <v>45798</v>
      </c>
      <c r="B284" s="4" t="inlineStr">
        <is>
          <t>Kvetinárstvo Ruža</t>
        </is>
      </c>
      <c r="C284" s="4" t="inlineStr">
        <is>
          <t>Martin</t>
        </is>
      </c>
      <c r="D284" s="4" t="inlineStr">
        <is>
          <t>Nákladné auto</t>
        </is>
      </c>
      <c r="E284" s="4" t="inlineStr">
        <is>
          <t>Emil</t>
        </is>
      </c>
      <c r="F284" s="27" t="n">
        <v>44</v>
      </c>
      <c r="G284" s="28" t="n">
        <v>124.15</v>
      </c>
      <c r="H284" s="28" t="n">
        <v>60.71</v>
      </c>
    </row>
    <row r="285">
      <c r="A285" s="26" t="n">
        <v>45798</v>
      </c>
      <c r="B285" s="4" t="inlineStr">
        <is>
          <t>Kvetinárstvo Ruža</t>
        </is>
      </c>
      <c r="C285" s="4" t="inlineStr">
        <is>
          <t>Trenčín</t>
        </is>
      </c>
      <c r="D285" s="4" t="inlineStr">
        <is>
          <t>Kamión</t>
        </is>
      </c>
      <c r="E285" s="4" t="inlineStr">
        <is>
          <t>Emil</t>
        </is>
      </c>
      <c r="F285" s="27" t="n">
        <v>90</v>
      </c>
      <c r="G285" s="28" t="n">
        <v>279.9</v>
      </c>
      <c r="H285" s="28" t="n">
        <v>170.99</v>
      </c>
    </row>
    <row r="286">
      <c r="A286" s="26" t="n">
        <v>45800</v>
      </c>
      <c r="B286" s="4" t="inlineStr">
        <is>
          <t>Mliekareň Lúka</t>
        </is>
      </c>
      <c r="C286" s="4" t="inlineStr">
        <is>
          <t>Banská Bystrica</t>
        </is>
      </c>
      <c r="D286" s="4" t="inlineStr">
        <is>
          <t>Kamión</t>
        </is>
      </c>
      <c r="E286" s="4" t="inlineStr">
        <is>
          <t>Emil</t>
        </is>
      </c>
      <c r="F286" s="27" t="n">
        <v>86</v>
      </c>
      <c r="G286" s="28" t="n">
        <v>262.26</v>
      </c>
      <c r="H286" s="28" t="n">
        <v>169.44</v>
      </c>
    </row>
    <row r="287">
      <c r="A287" s="26" t="n">
        <v>45804</v>
      </c>
      <c r="B287" s="4" t="inlineStr">
        <is>
          <t>Mliekareň Lúka</t>
        </is>
      </c>
      <c r="C287" s="4" t="inlineStr">
        <is>
          <t>Trenčín</t>
        </is>
      </c>
      <c r="D287" s="4" t="inlineStr">
        <is>
          <t>Dodávka</t>
        </is>
      </c>
      <c r="E287" s="4" t="inlineStr">
        <is>
          <t>Adam</t>
        </is>
      </c>
      <c r="F287" s="27" t="n">
        <v>91</v>
      </c>
      <c r="G287" s="28" t="n">
        <v>131.47</v>
      </c>
      <c r="H287" s="28" t="n">
        <v>74.64</v>
      </c>
    </row>
    <row r="288">
      <c r="A288" s="26" t="n">
        <v>45804</v>
      </c>
      <c r="B288" s="4" t="inlineStr">
        <is>
          <t>Železiarstvo Klinec</t>
        </is>
      </c>
      <c r="C288" s="4" t="inlineStr">
        <is>
          <t>Košice</t>
        </is>
      </c>
      <c r="D288" s="4" t="inlineStr">
        <is>
          <t>Kamión</t>
        </is>
      </c>
      <c r="E288" s="4" t="inlineStr">
        <is>
          <t>Dušan</t>
        </is>
      </c>
      <c r="F288" s="27" t="n">
        <v>249</v>
      </c>
      <c r="G288" s="28" t="n">
        <v>587.9400000000001</v>
      </c>
      <c r="H288" s="28" t="n">
        <v>395.78</v>
      </c>
    </row>
    <row r="289">
      <c r="A289" s="26" t="n">
        <v>45806</v>
      </c>
      <c r="B289" s="4" t="inlineStr">
        <is>
          <t>Nábytok Dub</t>
        </is>
      </c>
      <c r="C289" s="4" t="inlineStr">
        <is>
          <t>Banská Bystrica</t>
        </is>
      </c>
      <c r="D289" s="4" t="inlineStr">
        <is>
          <t>Kamión</t>
        </is>
      </c>
      <c r="E289" s="4" t="inlineStr">
        <is>
          <t>Emil</t>
        </is>
      </c>
      <c r="F289" s="27" t="n">
        <v>90</v>
      </c>
      <c r="G289" s="28" t="n">
        <v>271.46</v>
      </c>
      <c r="H289" s="28" t="n">
        <v>180.52</v>
      </c>
    </row>
    <row r="290">
      <c r="A290" s="26" t="n">
        <v>45810</v>
      </c>
      <c r="B290" s="4" t="inlineStr">
        <is>
          <t>Nábytok Dub</t>
        </is>
      </c>
      <c r="C290" s="4" t="inlineStr">
        <is>
          <t>Martin</t>
        </is>
      </c>
      <c r="D290" s="4" t="inlineStr">
        <is>
          <t>Dodávka</t>
        </is>
      </c>
      <c r="E290" s="4" t="inlineStr">
        <is>
          <t>Adam</t>
        </is>
      </c>
      <c r="F290" s="27" t="n">
        <v>35</v>
      </c>
      <c r="G290" s="28" t="n">
        <v>67.95</v>
      </c>
      <c r="H290" s="28" t="n">
        <v>33.33</v>
      </c>
    </row>
    <row r="291">
      <c r="A291" s="26" t="n">
        <v>45812</v>
      </c>
      <c r="B291" s="4" t="inlineStr">
        <is>
          <t>Stavebniny Tehla</t>
        </is>
      </c>
      <c r="C291" s="4" t="inlineStr">
        <is>
          <t>Banská Bystrica</t>
        </is>
      </c>
      <c r="D291" s="4" t="inlineStr">
        <is>
          <t>Nákladné auto</t>
        </is>
      </c>
      <c r="E291" s="4" t="inlineStr">
        <is>
          <t>Emil</t>
        </is>
      </c>
      <c r="F291" s="27" t="n">
        <v>88</v>
      </c>
      <c r="G291" s="28" t="n">
        <v>179.34</v>
      </c>
      <c r="H291" s="28" t="n">
        <v>106.12</v>
      </c>
    </row>
    <row r="292">
      <c r="A292" s="26" t="n">
        <v>45814</v>
      </c>
      <c r="B292" s="4" t="inlineStr">
        <is>
          <t>Stavebniny Tehla</t>
        </is>
      </c>
      <c r="C292" s="4" t="inlineStr">
        <is>
          <t>Nitra</t>
        </is>
      </c>
      <c r="D292" s="4" t="inlineStr">
        <is>
          <t>Dodávka</t>
        </is>
      </c>
      <c r="E292" s="4" t="inlineStr">
        <is>
          <t>Adam</t>
        </is>
      </c>
      <c r="F292" s="27" t="n">
        <v>148</v>
      </c>
      <c r="G292" s="28" t="n">
        <v>177.27</v>
      </c>
      <c r="H292" s="28" t="n">
        <v>109.77</v>
      </c>
    </row>
    <row r="293">
      <c r="A293" s="26" t="n">
        <v>45814</v>
      </c>
      <c r="B293" s="4" t="inlineStr">
        <is>
          <t>Mliekareň Lúka</t>
        </is>
      </c>
      <c r="C293" s="4" t="inlineStr">
        <is>
          <t>Bratislava</t>
        </is>
      </c>
      <c r="D293" s="4" t="inlineStr">
        <is>
          <t>Nákladné auto</t>
        </is>
      </c>
      <c r="E293" s="4" t="inlineStr">
        <is>
          <t>Boris</t>
        </is>
      </c>
      <c r="F293" s="27" t="n">
        <v>198</v>
      </c>
      <c r="G293" s="28" t="n">
        <v>356.38</v>
      </c>
      <c r="H293" s="28" t="n">
        <v>229.3</v>
      </c>
    </row>
    <row r="294">
      <c r="A294" s="26" t="n">
        <v>45814</v>
      </c>
      <c r="B294" s="4" t="inlineStr">
        <is>
          <t>Stavebniny Tehla</t>
        </is>
      </c>
      <c r="C294" s="4" t="inlineStr">
        <is>
          <t>Martin</t>
        </is>
      </c>
      <c r="D294" s="4" t="inlineStr">
        <is>
          <t>Kamión</t>
        </is>
      </c>
      <c r="E294" s="4" t="inlineStr">
        <is>
          <t>Emil</t>
        </is>
      </c>
      <c r="F294" s="27" t="n">
        <v>42</v>
      </c>
      <c r="G294" s="28" t="n">
        <v>167.85</v>
      </c>
      <c r="H294" s="28" t="n">
        <v>90.59</v>
      </c>
    </row>
    <row r="295">
      <c r="A295" s="26" t="n">
        <v>45820</v>
      </c>
      <c r="B295" s="4" t="inlineStr">
        <is>
          <t>Nábytok Dub</t>
        </is>
      </c>
      <c r="C295" s="4" t="inlineStr">
        <is>
          <t>Nitra</t>
        </is>
      </c>
      <c r="D295" s="4" t="inlineStr">
        <is>
          <t>Nákladné auto</t>
        </is>
      </c>
      <c r="E295" s="4" t="inlineStr">
        <is>
          <t>Cyril</t>
        </is>
      </c>
      <c r="F295" s="27" t="n">
        <v>157</v>
      </c>
      <c r="G295" s="28" t="n">
        <v>281.42</v>
      </c>
      <c r="H295" s="28" t="n">
        <v>190.57</v>
      </c>
    </row>
    <row r="296">
      <c r="A296" s="26" t="n">
        <v>45824</v>
      </c>
      <c r="B296" s="4" t="inlineStr">
        <is>
          <t>Stavebniny Tehla</t>
        </is>
      </c>
      <c r="C296" s="4" t="inlineStr">
        <is>
          <t>Banská Bystrica</t>
        </is>
      </c>
      <c r="D296" s="4" t="inlineStr">
        <is>
          <t>Dodávka</t>
        </is>
      </c>
      <c r="E296" s="4" t="inlineStr">
        <is>
          <t>Boris</t>
        </is>
      </c>
      <c r="F296" s="27" t="n">
        <v>96</v>
      </c>
      <c r="G296" s="28" t="n">
        <v>130.96</v>
      </c>
      <c r="H296" s="28" t="n">
        <v>75.40000000000001</v>
      </c>
    </row>
    <row r="297">
      <c r="A297" s="26" t="n">
        <v>45824</v>
      </c>
      <c r="B297" s="4" t="inlineStr">
        <is>
          <t>Stavebniny Tehla</t>
        </is>
      </c>
      <c r="C297" s="4" t="inlineStr">
        <is>
          <t>Nitra</t>
        </is>
      </c>
      <c r="D297" s="4" t="inlineStr">
        <is>
          <t>Dodávka</t>
        </is>
      </c>
      <c r="E297" s="4" t="inlineStr">
        <is>
          <t>Adam</t>
        </is>
      </c>
      <c r="F297" s="27" t="n">
        <v>148</v>
      </c>
      <c r="G297" s="28" t="n">
        <v>185.83</v>
      </c>
      <c r="H297" s="28" t="n">
        <v>96.90000000000001</v>
      </c>
    </row>
    <row r="298">
      <c r="A298" s="26" t="n">
        <v>45824</v>
      </c>
      <c r="B298" s="4" t="inlineStr">
        <is>
          <t>Kvetinárstvo Ruža</t>
        </is>
      </c>
      <c r="C298" s="4" t="inlineStr">
        <is>
          <t>Martin</t>
        </is>
      </c>
      <c r="D298" s="4" t="inlineStr">
        <is>
          <t>Dodávka</t>
        </is>
      </c>
      <c r="E298" s="4" t="inlineStr">
        <is>
          <t>Adam</t>
        </is>
      </c>
      <c r="F298" s="27" t="n">
        <v>46</v>
      </c>
      <c r="G298" s="28" t="n">
        <v>84.83</v>
      </c>
      <c r="H298" s="28" t="n">
        <v>44.22</v>
      </c>
    </row>
    <row r="299">
      <c r="A299" s="26" t="n">
        <v>45824</v>
      </c>
      <c r="B299" s="4" t="inlineStr">
        <is>
          <t>Stavebniny Tehla</t>
        </is>
      </c>
      <c r="C299" s="4" t="inlineStr">
        <is>
          <t>Trenčín</t>
        </is>
      </c>
      <c r="D299" s="4" t="inlineStr">
        <is>
          <t>Dodávka</t>
        </is>
      </c>
      <c r="E299" s="4" t="inlineStr">
        <is>
          <t>Adam</t>
        </is>
      </c>
      <c r="F299" s="27" t="n">
        <v>86</v>
      </c>
      <c r="G299" s="28" t="n">
        <v>117.16</v>
      </c>
      <c r="H299" s="28" t="n">
        <v>66.65000000000001</v>
      </c>
    </row>
    <row r="300">
      <c r="A300" s="26" t="n">
        <v>45827</v>
      </c>
      <c r="B300" s="4" t="inlineStr">
        <is>
          <t>Železiarstvo Klinec</t>
        </is>
      </c>
      <c r="C300" s="4" t="inlineStr">
        <is>
          <t>Banská Bystrica</t>
        </is>
      </c>
      <c r="D300" s="4" t="inlineStr">
        <is>
          <t>Kamión</t>
        </is>
      </c>
      <c r="E300" s="4" t="inlineStr">
        <is>
          <t>Emil</t>
        </is>
      </c>
      <c r="F300" s="27" t="n">
        <v>83</v>
      </c>
      <c r="G300" s="28" t="n">
        <v>260.72</v>
      </c>
      <c r="H300" s="28" t="n">
        <v>153.25</v>
      </c>
    </row>
    <row r="301">
      <c r="A301" s="26" t="n">
        <v>45827</v>
      </c>
      <c r="B301" s="4" t="inlineStr">
        <is>
          <t>Stavebniny Tehla</t>
        </is>
      </c>
      <c r="C301" s="4" t="inlineStr">
        <is>
          <t>Banská Bystrica</t>
        </is>
      </c>
      <c r="D301" s="4" t="inlineStr">
        <is>
          <t>Dodávka</t>
        </is>
      </c>
      <c r="E301" s="4" t="inlineStr">
        <is>
          <t>Adam</t>
        </is>
      </c>
      <c r="F301" s="27" t="n">
        <v>89</v>
      </c>
      <c r="G301" s="28" t="n">
        <v>122.32</v>
      </c>
      <c r="H301" s="28" t="n">
        <v>72.08</v>
      </c>
    </row>
    <row r="302">
      <c r="A302" s="26" t="n">
        <v>45828</v>
      </c>
      <c r="B302" s="4" t="inlineStr">
        <is>
          <t>Stavebniny Tehla</t>
        </is>
      </c>
      <c r="C302" s="4" t="inlineStr">
        <is>
          <t>Trenčín</t>
        </is>
      </c>
      <c r="D302" s="4" t="inlineStr">
        <is>
          <t>Nákladné auto</t>
        </is>
      </c>
      <c r="E302" s="4" t="inlineStr">
        <is>
          <t>Cyril</t>
        </is>
      </c>
      <c r="F302" s="27" t="n">
        <v>90</v>
      </c>
      <c r="G302" s="28" t="n">
        <v>184.55</v>
      </c>
      <c r="H302" s="28" t="n">
        <v>103.98</v>
      </c>
    </row>
    <row r="303">
      <c r="A303" s="26" t="n">
        <v>45828</v>
      </c>
      <c r="B303" s="4" t="inlineStr">
        <is>
          <t>Nábytok Dub</t>
        </is>
      </c>
      <c r="C303" s="4" t="inlineStr">
        <is>
          <t>Prešov</t>
        </is>
      </c>
      <c r="D303" s="4" t="inlineStr">
        <is>
          <t>Nákladné auto</t>
        </is>
      </c>
      <c r="E303" s="4" t="inlineStr">
        <is>
          <t>Cyril</t>
        </is>
      </c>
      <c r="F303" s="27" t="n">
        <v>218</v>
      </c>
      <c r="G303" s="28" t="n">
        <v>380.05</v>
      </c>
      <c r="H303" s="28" t="n">
        <v>226.03</v>
      </c>
    </row>
    <row r="304">
      <c r="A304" s="26" t="n">
        <v>45831</v>
      </c>
      <c r="B304" s="4" t="inlineStr">
        <is>
          <t>Železiarstvo Klinec</t>
        </is>
      </c>
      <c r="C304" s="4" t="inlineStr">
        <is>
          <t>Bratislava</t>
        </is>
      </c>
      <c r="D304" s="4" t="inlineStr">
        <is>
          <t>Kamión</t>
        </is>
      </c>
      <c r="E304" s="4" t="inlineStr">
        <is>
          <t>Emil</t>
        </is>
      </c>
      <c r="F304" s="27" t="n">
        <v>197</v>
      </c>
      <c r="G304" s="28" t="n">
        <v>496.48</v>
      </c>
      <c r="H304" s="28" t="n">
        <v>324.4</v>
      </c>
    </row>
    <row r="305">
      <c r="A305" s="26" t="n">
        <v>45833</v>
      </c>
      <c r="B305" s="4" t="inlineStr">
        <is>
          <t>Kvetinárstvo Ruža</t>
        </is>
      </c>
      <c r="C305" s="4" t="inlineStr">
        <is>
          <t>Prešov</t>
        </is>
      </c>
      <c r="D305" s="4" t="inlineStr">
        <is>
          <t>Dodávka</t>
        </is>
      </c>
      <c r="E305" s="4" t="inlineStr">
        <is>
          <t>Boris</t>
        </is>
      </c>
      <c r="F305" s="27" t="n">
        <v>217</v>
      </c>
      <c r="G305" s="28" t="n">
        <v>266.86</v>
      </c>
      <c r="H305" s="28" t="n">
        <v>141.64</v>
      </c>
    </row>
    <row r="306">
      <c r="A306" s="26" t="n">
        <v>45834</v>
      </c>
      <c r="B306" s="4" t="inlineStr">
        <is>
          <t>Nábytok Dub</t>
        </is>
      </c>
      <c r="C306" s="4" t="inlineStr">
        <is>
          <t>Bratislava</t>
        </is>
      </c>
      <c r="D306" s="4" t="inlineStr">
        <is>
          <t>Nákladné auto</t>
        </is>
      </c>
      <c r="E306" s="4" t="inlineStr">
        <is>
          <t>Cyril</t>
        </is>
      </c>
      <c r="F306" s="27" t="n">
        <v>208</v>
      </c>
      <c r="G306" s="28" t="n">
        <v>355.16</v>
      </c>
      <c r="H306" s="28" t="n">
        <v>232.45</v>
      </c>
    </row>
    <row r="307">
      <c r="A307" s="26" t="n">
        <v>45840</v>
      </c>
      <c r="B307" s="4" t="inlineStr">
        <is>
          <t>Železiarstvo Klinec</t>
        </is>
      </c>
      <c r="C307" s="4" t="inlineStr">
        <is>
          <t>Prešov</t>
        </is>
      </c>
      <c r="D307" s="4" t="inlineStr">
        <is>
          <t>Kamión</t>
        </is>
      </c>
      <c r="E307" s="4" t="inlineStr">
        <is>
          <t>Dušan</t>
        </is>
      </c>
      <c r="F307" s="27" t="n">
        <v>219</v>
      </c>
      <c r="G307" s="28" t="n">
        <v>539.87</v>
      </c>
      <c r="H307" s="28" t="n">
        <v>379.22</v>
      </c>
    </row>
    <row r="308">
      <c r="A308" s="26" t="n">
        <v>45840</v>
      </c>
      <c r="B308" s="4" t="inlineStr">
        <is>
          <t>Kvetinárstvo Ruža</t>
        </is>
      </c>
      <c r="C308" s="4" t="inlineStr">
        <is>
          <t>Banská Bystrica</t>
        </is>
      </c>
      <c r="D308" s="4" t="inlineStr">
        <is>
          <t>Dodávka</t>
        </is>
      </c>
      <c r="E308" s="4" t="inlineStr">
        <is>
          <t>Adam</t>
        </is>
      </c>
      <c r="F308" s="27" t="n">
        <v>91</v>
      </c>
      <c r="G308" s="28" t="n">
        <v>129.03</v>
      </c>
      <c r="H308" s="28" t="n">
        <v>65.78</v>
      </c>
    </row>
    <row r="309">
      <c r="A309" s="26" t="n">
        <v>45840</v>
      </c>
      <c r="B309" s="4" t="inlineStr">
        <is>
          <t>Kvetinárstvo Ruža</t>
        </is>
      </c>
      <c r="C309" s="4" t="inlineStr">
        <is>
          <t>Nitra</t>
        </is>
      </c>
      <c r="D309" s="4" t="inlineStr">
        <is>
          <t>Dodávka</t>
        </is>
      </c>
      <c r="E309" s="4" t="inlineStr">
        <is>
          <t>Adam</t>
        </is>
      </c>
      <c r="F309" s="27" t="n">
        <v>153</v>
      </c>
      <c r="G309" s="28" t="n">
        <v>190.76</v>
      </c>
      <c r="H309" s="28" t="n">
        <v>111.43</v>
      </c>
    </row>
    <row r="310">
      <c r="A310" s="26" t="n">
        <v>45845</v>
      </c>
      <c r="B310" s="4" t="inlineStr">
        <is>
          <t>Pekáreň Klások</t>
        </is>
      </c>
      <c r="C310" s="4" t="inlineStr">
        <is>
          <t>Nitra</t>
        </is>
      </c>
      <c r="D310" s="4" t="inlineStr">
        <is>
          <t>Dodávka</t>
        </is>
      </c>
      <c r="E310" s="4" t="inlineStr">
        <is>
          <t>Boris</t>
        </is>
      </c>
      <c r="F310" s="27" t="n">
        <v>149</v>
      </c>
      <c r="G310" s="28" t="n">
        <v>188.91</v>
      </c>
      <c r="H310" s="28" t="n">
        <v>110.16</v>
      </c>
    </row>
    <row r="311">
      <c r="A311" s="26" t="n">
        <v>45846</v>
      </c>
      <c r="B311" s="4" t="inlineStr">
        <is>
          <t>Mliekareň Lúka</t>
        </is>
      </c>
      <c r="C311" s="4" t="inlineStr">
        <is>
          <t>Prešov</t>
        </is>
      </c>
      <c r="D311" s="4" t="inlineStr">
        <is>
          <t>Dodávka</t>
        </is>
      </c>
      <c r="E311" s="4" t="inlineStr">
        <is>
          <t>Adam</t>
        </is>
      </c>
      <c r="F311" s="27" t="n">
        <v>217</v>
      </c>
      <c r="G311" s="28" t="n">
        <v>263.47</v>
      </c>
      <c r="H311" s="28" t="n">
        <v>139.31</v>
      </c>
    </row>
    <row r="312">
      <c r="A312" s="26" t="n">
        <v>45846</v>
      </c>
      <c r="B312" s="4" t="inlineStr">
        <is>
          <t>Kvetinárstvo Ruža</t>
        </is>
      </c>
      <c r="C312" s="4" t="inlineStr">
        <is>
          <t>Nitra</t>
        </is>
      </c>
      <c r="D312" s="4" t="inlineStr">
        <is>
          <t>Dodávka</t>
        </is>
      </c>
      <c r="E312" s="4" t="inlineStr">
        <is>
          <t>Boris</t>
        </is>
      </c>
      <c r="F312" s="27" t="n">
        <v>148</v>
      </c>
      <c r="G312" s="28" t="n">
        <v>193.53</v>
      </c>
      <c r="H312" s="28" t="n">
        <v>98.62</v>
      </c>
    </row>
    <row r="313">
      <c r="A313" s="26" t="n">
        <v>45847</v>
      </c>
      <c r="B313" s="4" t="inlineStr">
        <is>
          <t>Mliekareň Lúka</t>
        </is>
      </c>
      <c r="C313" s="4" t="inlineStr">
        <is>
          <t>Bratislava</t>
        </is>
      </c>
      <c r="D313" s="4" t="inlineStr">
        <is>
          <t>Dodávka</t>
        </is>
      </c>
      <c r="E313" s="4" t="inlineStr">
        <is>
          <t>Adam</t>
        </is>
      </c>
      <c r="F313" s="27" t="n">
        <v>199</v>
      </c>
      <c r="G313" s="28" t="n">
        <v>232.31</v>
      </c>
      <c r="H313" s="28" t="n">
        <v>145.06</v>
      </c>
    </row>
    <row r="314">
      <c r="A314" s="26" t="n">
        <v>45848</v>
      </c>
      <c r="B314" s="4" t="inlineStr">
        <is>
          <t>Stavebniny Tehla</t>
        </is>
      </c>
      <c r="C314" s="4" t="inlineStr">
        <is>
          <t>Trenčín</t>
        </is>
      </c>
      <c r="D314" s="4" t="inlineStr">
        <is>
          <t>Nákladné auto</t>
        </is>
      </c>
      <c r="E314" s="4" t="inlineStr">
        <is>
          <t>Cyril</t>
        </is>
      </c>
      <c r="F314" s="27" t="n">
        <v>91</v>
      </c>
      <c r="G314" s="28" t="n">
        <v>189.65</v>
      </c>
      <c r="H314" s="28" t="n">
        <v>114.84</v>
      </c>
    </row>
    <row r="315">
      <c r="A315" s="26" t="n">
        <v>45853</v>
      </c>
      <c r="B315" s="4" t="inlineStr">
        <is>
          <t>Kvetinárstvo Ruža</t>
        </is>
      </c>
      <c r="C315" s="4" t="inlineStr">
        <is>
          <t>Bratislava</t>
        </is>
      </c>
      <c r="D315" s="4" t="inlineStr">
        <is>
          <t>Kamión</t>
        </is>
      </c>
      <c r="E315" s="4" t="inlineStr">
        <is>
          <t>Dušan</t>
        </is>
      </c>
      <c r="F315" s="27" t="n">
        <v>210</v>
      </c>
      <c r="G315" s="28" t="n">
        <v>556.4400000000001</v>
      </c>
      <c r="H315" s="28" t="n">
        <v>367.79</v>
      </c>
    </row>
    <row r="316">
      <c r="A316" s="26" t="n">
        <v>45853</v>
      </c>
      <c r="B316" s="4" t="inlineStr">
        <is>
          <t>Stavebniny Tehla</t>
        </is>
      </c>
      <c r="C316" s="4" t="inlineStr">
        <is>
          <t>Martin</t>
        </is>
      </c>
      <c r="D316" s="4" t="inlineStr">
        <is>
          <t>Dodávka</t>
        </is>
      </c>
      <c r="E316" s="4" t="inlineStr">
        <is>
          <t>Adam</t>
        </is>
      </c>
      <c r="F316" s="27" t="n">
        <v>39</v>
      </c>
      <c r="G316" s="28" t="n">
        <v>71.92</v>
      </c>
      <c r="H316" s="28" t="n">
        <v>36.38</v>
      </c>
    </row>
    <row r="317">
      <c r="A317" s="26" t="n">
        <v>45853</v>
      </c>
      <c r="B317" s="4" t="inlineStr">
        <is>
          <t>Železiarstvo Klinec</t>
        </is>
      </c>
      <c r="C317" s="4" t="inlineStr">
        <is>
          <t>Nitra</t>
        </is>
      </c>
      <c r="D317" s="4" t="inlineStr">
        <is>
          <t>Kamión</t>
        </is>
      </c>
      <c r="E317" s="4" t="inlineStr">
        <is>
          <t>Emil</t>
        </is>
      </c>
      <c r="F317" s="27" t="n">
        <v>157</v>
      </c>
      <c r="G317" s="28" t="n">
        <v>403.4</v>
      </c>
      <c r="H317" s="28" t="n">
        <v>276.84</v>
      </c>
    </row>
    <row r="318">
      <c r="A318" s="26" t="n">
        <v>45854</v>
      </c>
      <c r="B318" s="4" t="inlineStr">
        <is>
          <t>Mliekareň Lúka</t>
        </is>
      </c>
      <c r="C318" s="4" t="inlineStr">
        <is>
          <t>Nitra</t>
        </is>
      </c>
      <c r="D318" s="4" t="inlineStr">
        <is>
          <t>Dodávka</t>
        </is>
      </c>
      <c r="E318" s="4" t="inlineStr">
        <is>
          <t>Boris</t>
        </is>
      </c>
      <c r="F318" s="27" t="n">
        <v>160</v>
      </c>
      <c r="G318" s="28" t="n">
        <v>200.88</v>
      </c>
      <c r="H318" s="28" t="n">
        <v>106.53</v>
      </c>
    </row>
    <row r="319">
      <c r="A319" s="26" t="n">
        <v>45856</v>
      </c>
      <c r="B319" s="4" t="inlineStr">
        <is>
          <t>Železiarstvo Klinec</t>
        </is>
      </c>
      <c r="C319" s="4" t="inlineStr">
        <is>
          <t>Bratislava</t>
        </is>
      </c>
      <c r="D319" s="4" t="inlineStr">
        <is>
          <t>Dodávka</t>
        </is>
      </c>
      <c r="E319" s="4" t="inlineStr">
        <is>
          <t>Adam</t>
        </is>
      </c>
      <c r="F319" s="27" t="n">
        <v>201</v>
      </c>
      <c r="G319" s="28" t="n">
        <v>233.06</v>
      </c>
      <c r="H319" s="28" t="n">
        <v>135.48</v>
      </c>
    </row>
    <row r="320">
      <c r="A320" s="26" t="n">
        <v>45859</v>
      </c>
      <c r="B320" s="4" t="inlineStr">
        <is>
          <t>Pekáreň Klások</t>
        </is>
      </c>
      <c r="C320" s="4" t="inlineStr">
        <is>
          <t>Nitra</t>
        </is>
      </c>
      <c r="D320" s="4" t="inlineStr">
        <is>
          <t>Nákladné auto</t>
        </is>
      </c>
      <c r="E320" s="4" t="inlineStr">
        <is>
          <t>Boris</t>
        </is>
      </c>
      <c r="F320" s="27" t="n">
        <v>152</v>
      </c>
      <c r="G320" s="28" t="n">
        <v>285.89</v>
      </c>
      <c r="H320" s="28" t="n">
        <v>165.23</v>
      </c>
    </row>
    <row r="321">
      <c r="A321" s="26" t="n">
        <v>45861</v>
      </c>
      <c r="B321" s="4" t="inlineStr">
        <is>
          <t>Mliekareň Lúka</t>
        </is>
      </c>
      <c r="C321" s="4" t="inlineStr">
        <is>
          <t>Banská Bystrica</t>
        </is>
      </c>
      <c r="D321" s="4" t="inlineStr">
        <is>
          <t>Dodávka</t>
        </is>
      </c>
      <c r="E321" s="4" t="inlineStr">
        <is>
          <t>Adam</t>
        </is>
      </c>
      <c r="F321" s="27" t="n">
        <v>91</v>
      </c>
      <c r="G321" s="28" t="n">
        <v>128.77</v>
      </c>
      <c r="H321" s="28" t="n">
        <v>68.64</v>
      </c>
    </row>
    <row r="322">
      <c r="A322" s="26" t="n">
        <v>45866</v>
      </c>
      <c r="B322" s="4" t="inlineStr">
        <is>
          <t>Pekáreň Klások</t>
        </is>
      </c>
      <c r="C322" s="4" t="inlineStr">
        <is>
          <t>Trenčín</t>
        </is>
      </c>
      <c r="D322" s="4" t="inlineStr">
        <is>
          <t>Kamión</t>
        </is>
      </c>
      <c r="E322" s="4" t="inlineStr">
        <is>
          <t>Dušan</t>
        </is>
      </c>
      <c r="F322" s="27" t="n">
        <v>89</v>
      </c>
      <c r="G322" s="28" t="n">
        <v>279.8</v>
      </c>
      <c r="H322" s="28" t="n">
        <v>170.06</v>
      </c>
    </row>
    <row r="323">
      <c r="A323" s="26" t="n">
        <v>45867</v>
      </c>
      <c r="B323" s="4" t="inlineStr">
        <is>
          <t>Kvetinárstvo Ruža</t>
        </is>
      </c>
      <c r="C323" s="4" t="inlineStr">
        <is>
          <t>Martin</t>
        </is>
      </c>
      <c r="D323" s="4" t="inlineStr">
        <is>
          <t>Dodávka</t>
        </is>
      </c>
      <c r="E323" s="4" t="inlineStr">
        <is>
          <t>Adam</t>
        </is>
      </c>
      <c r="F323" s="27" t="n">
        <v>35</v>
      </c>
      <c r="G323" s="28" t="n">
        <v>73.83</v>
      </c>
      <c r="H323" s="28" t="n">
        <v>33.15</v>
      </c>
    </row>
    <row r="324">
      <c r="A324" s="26" t="n">
        <v>45874</v>
      </c>
      <c r="B324" s="4" t="inlineStr">
        <is>
          <t>Mliekareň Lúka</t>
        </is>
      </c>
      <c r="C324" s="4" t="inlineStr">
        <is>
          <t>Nitra</t>
        </is>
      </c>
      <c r="D324" s="4" t="inlineStr">
        <is>
          <t>Nákladné auto</t>
        </is>
      </c>
      <c r="E324" s="4" t="inlineStr">
        <is>
          <t>Cyril</t>
        </is>
      </c>
      <c r="F324" s="27" t="n">
        <v>150</v>
      </c>
      <c r="G324" s="28" t="n">
        <v>283.08</v>
      </c>
      <c r="H324" s="28" t="n">
        <v>174.91</v>
      </c>
    </row>
    <row r="325">
      <c r="A325" s="26" t="n">
        <v>45874</v>
      </c>
      <c r="B325" s="4" t="inlineStr">
        <is>
          <t>Železiarstvo Klinec</t>
        </is>
      </c>
      <c r="C325" s="4" t="inlineStr">
        <is>
          <t>Nitra</t>
        </is>
      </c>
      <c r="D325" s="4" t="inlineStr">
        <is>
          <t>Kamión</t>
        </is>
      </c>
      <c r="E325" s="4" t="inlineStr">
        <is>
          <t>Emil</t>
        </is>
      </c>
      <c r="F325" s="27" t="n">
        <v>160</v>
      </c>
      <c r="G325" s="28" t="n">
        <v>410.36</v>
      </c>
      <c r="H325" s="28" t="n">
        <v>250.86</v>
      </c>
    </row>
    <row r="326">
      <c r="A326" s="26" t="n">
        <v>45876</v>
      </c>
      <c r="B326" s="4" t="inlineStr">
        <is>
          <t>Stavebniny Tehla</t>
        </is>
      </c>
      <c r="C326" s="4" t="inlineStr">
        <is>
          <t>Banská Bystrica</t>
        </is>
      </c>
      <c r="D326" s="4" t="inlineStr">
        <is>
          <t>Dodávka</t>
        </is>
      </c>
      <c r="E326" s="4" t="inlineStr">
        <is>
          <t>Adam</t>
        </is>
      </c>
      <c r="F326" s="27" t="n">
        <v>91</v>
      </c>
      <c r="G326" s="28" t="n">
        <v>126.79</v>
      </c>
      <c r="H326" s="28" t="n">
        <v>71.14</v>
      </c>
    </row>
    <row r="327">
      <c r="A327" s="26" t="n">
        <v>45877</v>
      </c>
      <c r="B327" s="4" t="inlineStr">
        <is>
          <t>Kvetinárstvo Ruža</t>
        </is>
      </c>
      <c r="C327" s="4" t="inlineStr">
        <is>
          <t>Bratislava</t>
        </is>
      </c>
      <c r="D327" s="4" t="inlineStr">
        <is>
          <t>Nákladné auto</t>
        </is>
      </c>
      <c r="E327" s="4" t="inlineStr">
        <is>
          <t>Emil</t>
        </is>
      </c>
      <c r="F327" s="27" t="n">
        <v>204</v>
      </c>
      <c r="G327" s="28" t="n">
        <v>378.67</v>
      </c>
      <c r="H327" s="28" t="n">
        <v>236.67</v>
      </c>
    </row>
    <row r="328">
      <c r="A328" s="26" t="n">
        <v>45880</v>
      </c>
      <c r="B328" s="4" t="inlineStr">
        <is>
          <t>Nábytok Dub</t>
        </is>
      </c>
      <c r="C328" s="4" t="inlineStr">
        <is>
          <t>Prešov</t>
        </is>
      </c>
      <c r="D328" s="4" t="inlineStr">
        <is>
          <t>Dodávka</t>
        </is>
      </c>
      <c r="E328" s="4" t="inlineStr">
        <is>
          <t>Boris</t>
        </is>
      </c>
      <c r="F328" s="27" t="n">
        <v>220</v>
      </c>
      <c r="G328" s="28" t="n">
        <v>257.48</v>
      </c>
      <c r="H328" s="28" t="n">
        <v>143.25</v>
      </c>
    </row>
    <row r="329">
      <c r="A329" s="26" t="n">
        <v>45889</v>
      </c>
      <c r="B329" s="4" t="inlineStr">
        <is>
          <t>Stavebniny Tehla</t>
        </is>
      </c>
      <c r="C329" s="4" t="inlineStr">
        <is>
          <t>Bratislava</t>
        </is>
      </c>
      <c r="D329" s="4" t="inlineStr">
        <is>
          <t>Dodávka</t>
        </is>
      </c>
      <c r="E329" s="4" t="inlineStr">
        <is>
          <t>Adam</t>
        </is>
      </c>
      <c r="F329" s="27" t="n">
        <v>203</v>
      </c>
      <c r="G329" s="28" t="n">
        <v>233</v>
      </c>
      <c r="H329" s="28" t="n">
        <v>135.09</v>
      </c>
    </row>
    <row r="330">
      <c r="A330" s="26" t="n">
        <v>45889</v>
      </c>
      <c r="B330" s="4" t="inlineStr">
        <is>
          <t>Nábytok Dub</t>
        </is>
      </c>
      <c r="C330" s="4" t="inlineStr">
        <is>
          <t>Martin</t>
        </is>
      </c>
      <c r="D330" s="4" t="inlineStr">
        <is>
          <t>Kamión</t>
        </is>
      </c>
      <c r="E330" s="4" t="inlineStr">
        <is>
          <t>Dušan</t>
        </is>
      </c>
      <c r="F330" s="27" t="n">
        <v>43</v>
      </c>
      <c r="G330" s="28" t="n">
        <v>178.02</v>
      </c>
      <c r="H330" s="28" t="n">
        <v>105.26</v>
      </c>
    </row>
    <row r="331">
      <c r="A331" s="26" t="n">
        <v>45889</v>
      </c>
      <c r="B331" s="4" t="inlineStr">
        <is>
          <t>Železiarstvo Klinec</t>
        </is>
      </c>
      <c r="C331" s="4" t="inlineStr">
        <is>
          <t>Košice</t>
        </is>
      </c>
      <c r="D331" s="4" t="inlineStr">
        <is>
          <t>Dodávka</t>
        </is>
      </c>
      <c r="E331" s="4" t="inlineStr">
        <is>
          <t>Boris</t>
        </is>
      </c>
      <c r="F331" s="27" t="n">
        <v>252</v>
      </c>
      <c r="G331" s="28" t="n">
        <v>280.44</v>
      </c>
      <c r="H331" s="28" t="n">
        <v>182.03</v>
      </c>
    </row>
    <row r="332">
      <c r="A332" s="26" t="n">
        <v>45896</v>
      </c>
      <c r="B332" s="4" t="inlineStr">
        <is>
          <t>Stavebniny Tehla</t>
        </is>
      </c>
      <c r="C332" s="4" t="inlineStr">
        <is>
          <t>Banská Bystrica</t>
        </is>
      </c>
      <c r="D332" s="4" t="inlineStr">
        <is>
          <t>Nákladné auto</t>
        </is>
      </c>
      <c r="E332" s="4" t="inlineStr">
        <is>
          <t>Cyril</t>
        </is>
      </c>
      <c r="F332" s="27" t="n">
        <v>88</v>
      </c>
      <c r="G332" s="28" t="n">
        <v>178.75</v>
      </c>
      <c r="H332" s="28" t="n">
        <v>113.86</v>
      </c>
    </row>
    <row r="333">
      <c r="A333" s="26" t="n">
        <v>45896</v>
      </c>
      <c r="B333" s="4" t="inlineStr">
        <is>
          <t>Mliekareň Lúka</t>
        </is>
      </c>
      <c r="C333" s="4" t="inlineStr">
        <is>
          <t>Bratislava</t>
        </is>
      </c>
      <c r="D333" s="4" t="inlineStr">
        <is>
          <t>Dodávka</t>
        </is>
      </c>
      <c r="E333" s="4" t="inlineStr">
        <is>
          <t>Adam</t>
        </is>
      </c>
      <c r="F333" s="27" t="n">
        <v>201</v>
      </c>
      <c r="G333" s="28" t="n">
        <v>245.29</v>
      </c>
      <c r="H333" s="28" t="n">
        <v>133.33</v>
      </c>
    </row>
    <row r="334">
      <c r="A334" s="26" t="n">
        <v>45896</v>
      </c>
      <c r="B334" s="4" t="inlineStr">
        <is>
          <t>Mliekareň Lúka</t>
        </is>
      </c>
      <c r="C334" s="4" t="inlineStr">
        <is>
          <t>Banská Bystrica</t>
        </is>
      </c>
      <c r="D334" s="4" t="inlineStr">
        <is>
          <t>Dodávka</t>
        </is>
      </c>
      <c r="E334" s="4" t="inlineStr">
        <is>
          <t>Adam</t>
        </is>
      </c>
      <c r="F334" s="27" t="n">
        <v>84</v>
      </c>
      <c r="G334" s="28" t="n">
        <v>118.85</v>
      </c>
      <c r="H334" s="28" t="n">
        <v>62.53</v>
      </c>
    </row>
    <row r="335">
      <c r="A335" s="26" t="n">
        <v>45901</v>
      </c>
      <c r="B335" s="4" t="inlineStr">
        <is>
          <t>Nábytok Dub</t>
        </is>
      </c>
      <c r="C335" s="4" t="inlineStr">
        <is>
          <t>Prešov</t>
        </is>
      </c>
      <c r="D335" s="4" t="inlineStr">
        <is>
          <t>Nákladné auto</t>
        </is>
      </c>
      <c r="E335" s="4" t="inlineStr">
        <is>
          <t>Emil</t>
        </is>
      </c>
      <c r="F335" s="27" t="n">
        <v>214</v>
      </c>
      <c r="G335" s="28" t="n">
        <v>383.98</v>
      </c>
      <c r="H335" s="28" t="n">
        <v>248.42</v>
      </c>
    </row>
    <row r="336">
      <c r="A336" s="26" t="n">
        <v>45901</v>
      </c>
      <c r="B336" s="4" t="inlineStr">
        <is>
          <t>Pekáreň Klások</t>
        </is>
      </c>
      <c r="C336" s="4" t="inlineStr">
        <is>
          <t>Bratislava</t>
        </is>
      </c>
      <c r="D336" s="4" t="inlineStr">
        <is>
          <t>Kamión</t>
        </is>
      </c>
      <c r="E336" s="4" t="inlineStr">
        <is>
          <t>Dušan</t>
        </is>
      </c>
      <c r="F336" s="27" t="n">
        <v>206</v>
      </c>
      <c r="G336" s="28" t="n">
        <v>539.3099999999999</v>
      </c>
      <c r="H336" s="28" t="n">
        <v>334.48</v>
      </c>
    </row>
    <row r="337">
      <c r="A337" s="26" t="n">
        <v>45904</v>
      </c>
      <c r="B337" s="4" t="inlineStr">
        <is>
          <t>Nábytok Dub</t>
        </is>
      </c>
      <c r="C337" s="4" t="inlineStr">
        <is>
          <t>Nitra</t>
        </is>
      </c>
      <c r="D337" s="4" t="inlineStr">
        <is>
          <t>Nákladné auto</t>
        </is>
      </c>
      <c r="E337" s="4" t="inlineStr">
        <is>
          <t>Emil</t>
        </is>
      </c>
      <c r="F337" s="27" t="n">
        <v>159</v>
      </c>
      <c r="G337" s="28" t="n">
        <v>286.27</v>
      </c>
      <c r="H337" s="28" t="n">
        <v>179.86</v>
      </c>
    </row>
    <row r="338">
      <c r="A338" s="26" t="n">
        <v>45905</v>
      </c>
      <c r="B338" s="4" t="inlineStr">
        <is>
          <t>Kvetinárstvo Ruža</t>
        </is>
      </c>
      <c r="C338" s="4" t="inlineStr">
        <is>
          <t>Bratislava</t>
        </is>
      </c>
      <c r="D338" s="4" t="inlineStr">
        <is>
          <t>Dodávka</t>
        </is>
      </c>
      <c r="E338" s="4" t="inlineStr">
        <is>
          <t>Boris</t>
        </is>
      </c>
      <c r="F338" s="27" t="n">
        <v>198</v>
      </c>
      <c r="G338" s="28" t="n">
        <v>238.96</v>
      </c>
      <c r="H338" s="28" t="n">
        <v>141.81</v>
      </c>
    </row>
    <row r="339">
      <c r="A339" s="26" t="n">
        <v>45909</v>
      </c>
      <c r="B339" s="4" t="inlineStr">
        <is>
          <t>Železiarstvo Klinec</t>
        </is>
      </c>
      <c r="C339" s="4" t="inlineStr">
        <is>
          <t>Bratislava</t>
        </is>
      </c>
      <c r="D339" s="4" t="inlineStr">
        <is>
          <t>Nákladné auto</t>
        </is>
      </c>
      <c r="E339" s="4" t="inlineStr">
        <is>
          <t>Cyril</t>
        </is>
      </c>
      <c r="F339" s="27" t="n">
        <v>211</v>
      </c>
      <c r="G339" s="28" t="n">
        <v>369.25</v>
      </c>
      <c r="H339" s="28" t="n">
        <v>230.32</v>
      </c>
    </row>
    <row r="340">
      <c r="A340" s="26" t="n">
        <v>45910</v>
      </c>
      <c r="B340" s="4" t="inlineStr">
        <is>
          <t>Pekáreň Klások</t>
        </is>
      </c>
      <c r="C340" s="4" t="inlineStr">
        <is>
          <t>Nitra</t>
        </is>
      </c>
      <c r="D340" s="4" t="inlineStr">
        <is>
          <t>Nákladné auto</t>
        </is>
      </c>
      <c r="E340" s="4" t="inlineStr">
        <is>
          <t>Emil</t>
        </is>
      </c>
      <c r="F340" s="27" t="n">
        <v>162</v>
      </c>
      <c r="G340" s="28" t="n">
        <v>313.43</v>
      </c>
      <c r="H340" s="28" t="n">
        <v>187.01</v>
      </c>
    </row>
    <row r="341">
      <c r="A341" s="26" t="n">
        <v>45911</v>
      </c>
      <c r="B341" s="4" t="inlineStr">
        <is>
          <t>Pekáreň Klások</t>
        </is>
      </c>
      <c r="C341" s="4" t="inlineStr">
        <is>
          <t>Nitra</t>
        </is>
      </c>
      <c r="D341" s="4" t="inlineStr">
        <is>
          <t>Dodávka</t>
        </is>
      </c>
      <c r="E341" s="4" t="inlineStr">
        <is>
          <t>Boris</t>
        </is>
      </c>
      <c r="F341" s="27" t="n">
        <v>156</v>
      </c>
      <c r="G341" s="28" t="n">
        <v>200.17</v>
      </c>
      <c r="H341" s="28" t="n">
        <v>106.21</v>
      </c>
    </row>
    <row r="342">
      <c r="A342" s="26" t="n">
        <v>45911</v>
      </c>
      <c r="B342" s="4" t="inlineStr">
        <is>
          <t>Nábytok Dub</t>
        </is>
      </c>
      <c r="C342" s="4" t="inlineStr">
        <is>
          <t>Bratislava</t>
        </is>
      </c>
      <c r="D342" s="4" t="inlineStr">
        <is>
          <t>Kamión</t>
        </is>
      </c>
      <c r="E342" s="4" t="inlineStr">
        <is>
          <t>Dušan</t>
        </is>
      </c>
      <c r="F342" s="27" t="n">
        <v>209</v>
      </c>
      <c r="G342" s="28" t="n">
        <v>523.03</v>
      </c>
      <c r="H342" s="28" t="n">
        <v>316.9</v>
      </c>
    </row>
    <row r="343">
      <c r="A343" s="26" t="n">
        <v>45912</v>
      </c>
      <c r="B343" s="4" t="inlineStr">
        <is>
          <t>Stavebniny Tehla</t>
        </is>
      </c>
      <c r="C343" s="4" t="inlineStr">
        <is>
          <t>Bratislava</t>
        </is>
      </c>
      <c r="D343" s="4" t="inlineStr">
        <is>
          <t>Dodávka</t>
        </is>
      </c>
      <c r="E343" s="4" t="inlineStr">
        <is>
          <t>Adam</t>
        </is>
      </c>
      <c r="F343" s="27" t="n">
        <v>207</v>
      </c>
      <c r="G343" s="28" t="n">
        <v>246.69</v>
      </c>
      <c r="H343" s="28" t="n">
        <v>138.59</v>
      </c>
    </row>
    <row r="344">
      <c r="A344" s="26" t="n">
        <v>45915</v>
      </c>
      <c r="B344" s="4" t="inlineStr">
        <is>
          <t>Pekáreň Klások</t>
        </is>
      </c>
      <c r="C344" s="4" t="inlineStr">
        <is>
          <t>Nitra</t>
        </is>
      </c>
      <c r="D344" s="4" t="inlineStr">
        <is>
          <t>Nákladné auto</t>
        </is>
      </c>
      <c r="E344" s="4" t="inlineStr">
        <is>
          <t>Cyril</t>
        </is>
      </c>
      <c r="F344" s="27" t="n">
        <v>149</v>
      </c>
      <c r="G344" s="28" t="n">
        <v>281.47</v>
      </c>
      <c r="H344" s="28" t="n">
        <v>158.31</v>
      </c>
    </row>
    <row r="345">
      <c r="A345" s="26" t="n">
        <v>45916</v>
      </c>
      <c r="B345" s="4" t="inlineStr">
        <is>
          <t>Pekáreň Klások</t>
        </is>
      </c>
      <c r="C345" s="4" t="inlineStr">
        <is>
          <t>Martin</t>
        </is>
      </c>
      <c r="D345" s="4" t="inlineStr">
        <is>
          <t>Dodávka</t>
        </is>
      </c>
      <c r="E345" s="4" t="inlineStr">
        <is>
          <t>Boris</t>
        </is>
      </c>
      <c r="F345" s="27" t="n">
        <v>35</v>
      </c>
      <c r="G345" s="28" t="n">
        <v>69.63</v>
      </c>
      <c r="H345" s="28" t="n">
        <v>33.41</v>
      </c>
    </row>
    <row r="346">
      <c r="A346" s="26" t="n">
        <v>45917</v>
      </c>
      <c r="B346" s="4" t="inlineStr">
        <is>
          <t>Nábytok Dub</t>
        </is>
      </c>
      <c r="C346" s="4" t="inlineStr">
        <is>
          <t>Košice</t>
        </is>
      </c>
      <c r="D346" s="4" t="inlineStr">
        <is>
          <t>Nákladné auto</t>
        </is>
      </c>
      <c r="E346" s="4" t="inlineStr">
        <is>
          <t>Cyril</t>
        </is>
      </c>
      <c r="F346" s="27" t="n">
        <v>254</v>
      </c>
      <c r="G346" s="28" t="n">
        <v>424.72</v>
      </c>
      <c r="H346" s="28" t="n">
        <v>250.58</v>
      </c>
    </row>
    <row r="347">
      <c r="A347" s="26" t="n">
        <v>45918</v>
      </c>
      <c r="B347" s="4" t="inlineStr">
        <is>
          <t>Železiarstvo Klinec</t>
        </is>
      </c>
      <c r="C347" s="4" t="inlineStr">
        <is>
          <t>Trenčín</t>
        </is>
      </c>
      <c r="D347" s="4" t="inlineStr">
        <is>
          <t>Dodávka</t>
        </is>
      </c>
      <c r="E347" s="4" t="inlineStr">
        <is>
          <t>Adam</t>
        </is>
      </c>
      <c r="F347" s="27" t="n">
        <v>91</v>
      </c>
      <c r="G347" s="28" t="n">
        <v>122.99</v>
      </c>
      <c r="H347" s="28" t="n">
        <v>65.84999999999999</v>
      </c>
    </row>
    <row r="348">
      <c r="A348" s="26" t="n">
        <v>45918</v>
      </c>
      <c r="B348" s="4" t="inlineStr">
        <is>
          <t>Železiarstvo Klinec</t>
        </is>
      </c>
      <c r="C348" s="4" t="inlineStr">
        <is>
          <t>Banská Bystrica</t>
        </is>
      </c>
      <c r="D348" s="4" t="inlineStr">
        <is>
          <t>Nákladné auto</t>
        </is>
      </c>
      <c r="E348" s="4" t="inlineStr">
        <is>
          <t>Cyril</t>
        </is>
      </c>
      <c r="F348" s="27" t="n">
        <v>94</v>
      </c>
      <c r="G348" s="28" t="n">
        <v>188.36</v>
      </c>
      <c r="H348" s="28" t="n">
        <v>117.26</v>
      </c>
    </row>
    <row r="349">
      <c r="A349" s="26" t="n">
        <v>45918</v>
      </c>
      <c r="B349" s="4" t="inlineStr">
        <is>
          <t>Železiarstvo Klinec</t>
        </is>
      </c>
      <c r="C349" s="4" t="inlineStr">
        <is>
          <t>Prešov</t>
        </is>
      </c>
      <c r="D349" s="4" t="inlineStr">
        <is>
          <t>Kamión</t>
        </is>
      </c>
      <c r="E349" s="4" t="inlineStr">
        <is>
          <t>Emil</t>
        </is>
      </c>
      <c r="F349" s="27" t="n">
        <v>224</v>
      </c>
      <c r="G349" s="28" t="n">
        <v>551.1799999999999</v>
      </c>
      <c r="H349" s="28" t="n">
        <v>393.08</v>
      </c>
    </row>
    <row r="350">
      <c r="A350" s="26" t="n">
        <v>45919</v>
      </c>
      <c r="B350" s="4" t="inlineStr">
        <is>
          <t>Pekáreň Klások</t>
        </is>
      </c>
      <c r="C350" s="4" t="inlineStr">
        <is>
          <t>Košice</t>
        </is>
      </c>
      <c r="D350" s="4" t="inlineStr">
        <is>
          <t>Nákladné auto</t>
        </is>
      </c>
      <c r="E350" s="4" t="inlineStr">
        <is>
          <t>Cyril</t>
        </is>
      </c>
      <c r="F350" s="27" t="n">
        <v>255</v>
      </c>
      <c r="G350" s="28" t="n">
        <v>452.24</v>
      </c>
      <c r="H350" s="28" t="n">
        <v>264.13</v>
      </c>
    </row>
    <row r="351">
      <c r="A351" s="26" t="n">
        <v>45922</v>
      </c>
      <c r="B351" s="4" t="inlineStr">
        <is>
          <t>Mliekareň Lúka</t>
        </is>
      </c>
      <c r="C351" s="4" t="inlineStr">
        <is>
          <t>Nitra</t>
        </is>
      </c>
      <c r="D351" s="4" t="inlineStr">
        <is>
          <t>Nákladné auto</t>
        </is>
      </c>
      <c r="E351" s="4" t="inlineStr">
        <is>
          <t>Cyril</t>
        </is>
      </c>
      <c r="F351" s="27" t="n">
        <v>151</v>
      </c>
      <c r="G351" s="28" t="n">
        <v>275.05</v>
      </c>
      <c r="H351" s="28" t="n">
        <v>168.31</v>
      </c>
    </row>
    <row r="352">
      <c r="A352" s="26" t="n">
        <v>45923</v>
      </c>
      <c r="B352" s="4" t="inlineStr">
        <is>
          <t>Kvetinárstvo Ruža</t>
        </is>
      </c>
      <c r="C352" s="4" t="inlineStr">
        <is>
          <t>Košice</t>
        </is>
      </c>
      <c r="D352" s="4" t="inlineStr">
        <is>
          <t>Kamión</t>
        </is>
      </c>
      <c r="E352" s="4" t="inlineStr">
        <is>
          <t>Dušan</t>
        </is>
      </c>
      <c r="F352" s="27" t="n">
        <v>246</v>
      </c>
      <c r="G352" s="28" t="n">
        <v>614.26</v>
      </c>
      <c r="H352" s="28" t="n">
        <v>413.94</v>
      </c>
    </row>
    <row r="353">
      <c r="A353" s="26" t="n">
        <v>45923</v>
      </c>
      <c r="B353" s="4" t="inlineStr">
        <is>
          <t>Pekáreň Klások</t>
        </is>
      </c>
      <c r="C353" s="4" t="inlineStr">
        <is>
          <t>Trenčín</t>
        </is>
      </c>
      <c r="D353" s="4" t="inlineStr">
        <is>
          <t>Kamión</t>
        </is>
      </c>
      <c r="E353" s="4" t="inlineStr">
        <is>
          <t>Emil</t>
        </is>
      </c>
      <c r="F353" s="27" t="n">
        <v>86</v>
      </c>
      <c r="G353" s="28" t="n">
        <v>269.49</v>
      </c>
      <c r="H353" s="28" t="n">
        <v>148.77</v>
      </c>
    </row>
    <row r="354">
      <c r="A354" s="26" t="n">
        <v>45923</v>
      </c>
      <c r="B354" s="4" t="inlineStr">
        <is>
          <t>Nábytok Dub</t>
        </is>
      </c>
      <c r="C354" s="4" t="inlineStr">
        <is>
          <t>Bratislava</t>
        </is>
      </c>
      <c r="D354" s="4" t="inlineStr">
        <is>
          <t>Kamión</t>
        </is>
      </c>
      <c r="E354" s="4" t="inlineStr">
        <is>
          <t>Emil</t>
        </is>
      </c>
      <c r="F354" s="27" t="n">
        <v>200</v>
      </c>
      <c r="G354" s="28" t="n">
        <v>512.55</v>
      </c>
      <c r="H354" s="28" t="n">
        <v>352.66</v>
      </c>
    </row>
    <row r="355">
      <c r="A355" s="26" t="n">
        <v>45925</v>
      </c>
      <c r="B355" s="4" t="inlineStr">
        <is>
          <t>Mliekareň Lúka</t>
        </is>
      </c>
      <c r="C355" s="4" t="inlineStr">
        <is>
          <t>Trenčín</t>
        </is>
      </c>
      <c r="D355" s="4" t="inlineStr">
        <is>
          <t>Nákladné auto</t>
        </is>
      </c>
      <c r="E355" s="4" t="inlineStr">
        <is>
          <t>Emil</t>
        </is>
      </c>
      <c r="F355" s="27" t="n">
        <v>87</v>
      </c>
      <c r="G355" s="28" t="n">
        <v>188.85</v>
      </c>
      <c r="H355" s="28" t="n">
        <v>105</v>
      </c>
    </row>
    <row r="356">
      <c r="A356" s="26" t="n">
        <v>45926</v>
      </c>
      <c r="B356" s="4" t="inlineStr">
        <is>
          <t>Nábytok Dub</t>
        </is>
      </c>
      <c r="C356" s="4" t="inlineStr">
        <is>
          <t>Nitra</t>
        </is>
      </c>
      <c r="D356" s="4" t="inlineStr">
        <is>
          <t>Kamión</t>
        </is>
      </c>
      <c r="E356" s="4" t="inlineStr">
        <is>
          <t>Dušan</t>
        </is>
      </c>
      <c r="F356" s="27" t="n">
        <v>157</v>
      </c>
      <c r="G356" s="28" t="n">
        <v>420.38</v>
      </c>
      <c r="H356" s="28" t="n">
        <v>273.41</v>
      </c>
    </row>
    <row r="357">
      <c r="A357" s="26" t="n">
        <v>45930</v>
      </c>
      <c r="B357" s="4" t="inlineStr">
        <is>
          <t>Stavebniny Tehla</t>
        </is>
      </c>
      <c r="C357" s="4" t="inlineStr">
        <is>
          <t>Bratislava</t>
        </is>
      </c>
      <c r="D357" s="4" t="inlineStr">
        <is>
          <t>Dodávka</t>
        </is>
      </c>
      <c r="E357" s="4" t="inlineStr">
        <is>
          <t>Adam</t>
        </is>
      </c>
      <c r="F357" s="27" t="n">
        <v>198</v>
      </c>
      <c r="G357" s="28" t="n">
        <v>224.66</v>
      </c>
      <c r="H357" s="28" t="n">
        <v>137.88</v>
      </c>
    </row>
    <row r="358">
      <c r="A358" s="26" t="n">
        <v>45930</v>
      </c>
      <c r="B358" s="4" t="inlineStr">
        <is>
          <t>Stavebniny Tehla</t>
        </is>
      </c>
      <c r="C358" s="4" t="inlineStr">
        <is>
          <t>Bratislava</t>
        </is>
      </c>
      <c r="D358" s="4" t="inlineStr">
        <is>
          <t>Kamión</t>
        </is>
      </c>
      <c r="E358" s="4" t="inlineStr">
        <is>
          <t>Emil</t>
        </is>
      </c>
      <c r="F358" s="27" t="n">
        <v>210</v>
      </c>
      <c r="G358" s="28" t="n">
        <v>526.12</v>
      </c>
      <c r="H358" s="28" t="n">
        <v>364.58</v>
      </c>
    </row>
    <row r="359">
      <c r="A359" s="26" t="n">
        <v>45933</v>
      </c>
      <c r="B359" s="4" t="inlineStr">
        <is>
          <t>Nábytok Dub</t>
        </is>
      </c>
      <c r="C359" s="4" t="inlineStr">
        <is>
          <t>Trenčín</t>
        </is>
      </c>
      <c r="D359" s="4" t="inlineStr">
        <is>
          <t>Nákladné auto</t>
        </is>
      </c>
      <c r="E359" s="4" t="inlineStr">
        <is>
          <t>Boris</t>
        </is>
      </c>
      <c r="F359" s="27" t="n">
        <v>89</v>
      </c>
      <c r="G359" s="28" t="n">
        <v>192.77</v>
      </c>
      <c r="H359" s="28" t="n">
        <v>110.27</v>
      </c>
    </row>
    <row r="360">
      <c r="A360" s="26" t="n">
        <v>45933</v>
      </c>
      <c r="B360" s="4" t="inlineStr">
        <is>
          <t>Mliekareň Lúka</t>
        </is>
      </c>
      <c r="C360" s="4" t="inlineStr">
        <is>
          <t>Banská Bystrica</t>
        </is>
      </c>
      <c r="D360" s="4" t="inlineStr">
        <is>
          <t>Dodávka</t>
        </is>
      </c>
      <c r="E360" s="4" t="inlineStr">
        <is>
          <t>Adam</t>
        </is>
      </c>
      <c r="F360" s="27" t="n">
        <v>92</v>
      </c>
      <c r="G360" s="28" t="n">
        <v>126.7</v>
      </c>
      <c r="H360" s="28" t="n">
        <v>67.68000000000001</v>
      </c>
    </row>
    <row r="361">
      <c r="A361" s="26" t="n">
        <v>45936</v>
      </c>
      <c r="B361" s="4" t="inlineStr">
        <is>
          <t>Železiarstvo Klinec</t>
        </is>
      </c>
      <c r="C361" s="4" t="inlineStr">
        <is>
          <t>Nitra</t>
        </is>
      </c>
      <c r="D361" s="4" t="inlineStr">
        <is>
          <t>Dodávka</t>
        </is>
      </c>
      <c r="E361" s="4" t="inlineStr">
        <is>
          <t>Adam</t>
        </is>
      </c>
      <c r="F361" s="27" t="n">
        <v>155</v>
      </c>
      <c r="G361" s="28" t="n">
        <v>190.58</v>
      </c>
      <c r="H361" s="28" t="n">
        <v>118.41</v>
      </c>
    </row>
    <row r="362">
      <c r="A362" s="26" t="n">
        <v>45936</v>
      </c>
      <c r="B362" s="4" t="inlineStr">
        <is>
          <t>Mliekareň Lúka</t>
        </is>
      </c>
      <c r="C362" s="4" t="inlineStr">
        <is>
          <t>Bratislava</t>
        </is>
      </c>
      <c r="D362" s="4" t="inlineStr">
        <is>
          <t>Dodávka</t>
        </is>
      </c>
      <c r="E362" s="4" t="inlineStr">
        <is>
          <t>Adam</t>
        </is>
      </c>
      <c r="F362" s="27" t="n">
        <v>211</v>
      </c>
      <c r="G362" s="28" t="n">
        <v>245.54</v>
      </c>
      <c r="H362" s="28" t="n">
        <v>153.22</v>
      </c>
    </row>
    <row r="363">
      <c r="A363" s="26" t="n">
        <v>45937</v>
      </c>
      <c r="B363" s="4" t="inlineStr">
        <is>
          <t>Nábytok Dub</t>
        </is>
      </c>
      <c r="C363" s="4" t="inlineStr">
        <is>
          <t>Bratislava</t>
        </is>
      </c>
      <c r="D363" s="4" t="inlineStr">
        <is>
          <t>Nákladné auto</t>
        </is>
      </c>
      <c r="E363" s="4" t="inlineStr">
        <is>
          <t>Cyril</t>
        </is>
      </c>
      <c r="F363" s="27" t="n">
        <v>210</v>
      </c>
      <c r="G363" s="28" t="n">
        <v>358.71</v>
      </c>
      <c r="H363" s="28" t="n">
        <v>244.61</v>
      </c>
    </row>
    <row r="364">
      <c r="A364" s="26" t="n">
        <v>45939</v>
      </c>
      <c r="B364" s="4" t="inlineStr">
        <is>
          <t>Mliekareň Lúka</t>
        </is>
      </c>
      <c r="C364" s="4" t="inlineStr">
        <is>
          <t>Košice</t>
        </is>
      </c>
      <c r="D364" s="4" t="inlineStr">
        <is>
          <t>Nákladné auto</t>
        </is>
      </c>
      <c r="E364" s="4" t="inlineStr">
        <is>
          <t>Cyril</t>
        </is>
      </c>
      <c r="F364" s="27" t="n">
        <v>255</v>
      </c>
      <c r="G364" s="28" t="n">
        <v>430.37</v>
      </c>
      <c r="H364" s="28" t="n">
        <v>281.94</v>
      </c>
    </row>
    <row r="365">
      <c r="A365" s="26" t="n">
        <v>45944</v>
      </c>
      <c r="B365" s="4" t="inlineStr">
        <is>
          <t>Stavebniny Tehla</t>
        </is>
      </c>
      <c r="C365" s="4" t="inlineStr">
        <is>
          <t>Trenčín</t>
        </is>
      </c>
      <c r="D365" s="4" t="inlineStr">
        <is>
          <t>Nákladné auto</t>
        </is>
      </c>
      <c r="E365" s="4" t="inlineStr">
        <is>
          <t>Cyril</t>
        </is>
      </c>
      <c r="F365" s="27" t="n">
        <v>91</v>
      </c>
      <c r="G365" s="28" t="n">
        <v>184.87</v>
      </c>
      <c r="H365" s="28" t="n">
        <v>113.43</v>
      </c>
    </row>
    <row r="366">
      <c r="A366" s="26" t="n">
        <v>45946</v>
      </c>
      <c r="B366" s="4" t="inlineStr">
        <is>
          <t>Pekáreň Klások</t>
        </is>
      </c>
      <c r="C366" s="4" t="inlineStr">
        <is>
          <t>Trenčín</t>
        </is>
      </c>
      <c r="D366" s="4" t="inlineStr">
        <is>
          <t>Dodávka</t>
        </is>
      </c>
      <c r="E366" s="4" t="inlineStr">
        <is>
          <t>Adam</t>
        </is>
      </c>
      <c r="F366" s="27" t="n">
        <v>80</v>
      </c>
      <c r="G366" s="28" t="n">
        <v>121.92</v>
      </c>
      <c r="H366" s="28" t="n">
        <v>62.07</v>
      </c>
    </row>
    <row r="367">
      <c r="A367" s="26" t="n">
        <v>45947</v>
      </c>
      <c r="B367" s="4" t="inlineStr">
        <is>
          <t>Stavebniny Tehla</t>
        </is>
      </c>
      <c r="C367" s="4" t="inlineStr">
        <is>
          <t>Bratislava</t>
        </is>
      </c>
      <c r="D367" s="4" t="inlineStr">
        <is>
          <t>Nákladné auto</t>
        </is>
      </c>
      <c r="E367" s="4" t="inlineStr">
        <is>
          <t>Boris</t>
        </is>
      </c>
      <c r="F367" s="27" t="n">
        <v>204</v>
      </c>
      <c r="G367" s="28" t="n">
        <v>352.41</v>
      </c>
      <c r="H367" s="28" t="n">
        <v>222.52</v>
      </c>
    </row>
    <row r="368">
      <c r="A368" s="26" t="n">
        <v>45952</v>
      </c>
      <c r="B368" s="4" t="inlineStr">
        <is>
          <t>Železiarstvo Klinec</t>
        </is>
      </c>
      <c r="C368" s="4" t="inlineStr">
        <is>
          <t>Trenčín</t>
        </is>
      </c>
      <c r="D368" s="4" t="inlineStr">
        <is>
          <t>Nákladné auto</t>
        </is>
      </c>
      <c r="E368" s="4" t="inlineStr">
        <is>
          <t>Cyril</t>
        </is>
      </c>
      <c r="F368" s="27" t="n">
        <v>77</v>
      </c>
      <c r="G368" s="28" t="n">
        <v>164.25</v>
      </c>
      <c r="H368" s="28" t="n">
        <v>102.56</v>
      </c>
    </row>
    <row r="369">
      <c r="A369" s="26" t="n">
        <v>45952</v>
      </c>
      <c r="B369" s="4" t="inlineStr">
        <is>
          <t>Mliekareň Lúka</t>
        </is>
      </c>
      <c r="C369" s="4" t="inlineStr">
        <is>
          <t>Trenčín</t>
        </is>
      </c>
      <c r="D369" s="4" t="inlineStr">
        <is>
          <t>Nákladné auto</t>
        </is>
      </c>
      <c r="E369" s="4" t="inlineStr">
        <is>
          <t>Cyril</t>
        </is>
      </c>
      <c r="F369" s="27" t="n">
        <v>88</v>
      </c>
      <c r="G369" s="28" t="n">
        <v>188.82</v>
      </c>
      <c r="H369" s="28" t="n">
        <v>113.34</v>
      </c>
    </row>
    <row r="370">
      <c r="A370" s="26" t="n">
        <v>45952</v>
      </c>
      <c r="B370" s="4" t="inlineStr">
        <is>
          <t>Pekáreň Klások</t>
        </is>
      </c>
      <c r="C370" s="4" t="inlineStr">
        <is>
          <t>Martin</t>
        </is>
      </c>
      <c r="D370" s="4" t="inlineStr">
        <is>
          <t>Nákladné auto</t>
        </is>
      </c>
      <c r="E370" s="4" t="inlineStr">
        <is>
          <t>Cyril</t>
        </is>
      </c>
      <c r="F370" s="27" t="n">
        <v>40</v>
      </c>
      <c r="G370" s="28" t="n">
        <v>117.72</v>
      </c>
      <c r="H370" s="28" t="n">
        <v>62.63</v>
      </c>
    </row>
    <row r="371">
      <c r="A371" s="26" t="n">
        <v>45953</v>
      </c>
      <c r="B371" s="4" t="inlineStr">
        <is>
          <t>Stavebniny Tehla</t>
        </is>
      </c>
      <c r="C371" s="4" t="inlineStr">
        <is>
          <t>Bratislava</t>
        </is>
      </c>
      <c r="D371" s="4" t="inlineStr">
        <is>
          <t>Nákladné auto</t>
        </is>
      </c>
      <c r="E371" s="4" t="inlineStr">
        <is>
          <t>Cyril</t>
        </is>
      </c>
      <c r="F371" s="27" t="n">
        <v>205</v>
      </c>
      <c r="G371" s="28" t="n">
        <v>357.29</v>
      </c>
      <c r="H371" s="28" t="n">
        <v>217.29</v>
      </c>
    </row>
    <row r="372">
      <c r="A372" s="26" t="n">
        <v>45954</v>
      </c>
      <c r="B372" s="4" t="inlineStr">
        <is>
          <t>Mliekareň Lúka</t>
        </is>
      </c>
      <c r="C372" s="4" t="inlineStr">
        <is>
          <t>Bratislava</t>
        </is>
      </c>
      <c r="D372" s="4" t="inlineStr">
        <is>
          <t>Dodávka</t>
        </is>
      </c>
      <c r="E372" s="4" t="inlineStr">
        <is>
          <t>Adam</t>
        </is>
      </c>
      <c r="F372" s="27" t="n">
        <v>209</v>
      </c>
      <c r="G372" s="28" t="n">
        <v>248.5</v>
      </c>
      <c r="H372" s="28" t="n">
        <v>141.47</v>
      </c>
    </row>
    <row r="373">
      <c r="A373" s="26" t="n">
        <v>45957</v>
      </c>
      <c r="B373" s="4" t="inlineStr">
        <is>
          <t>Nábytok Dub</t>
        </is>
      </c>
      <c r="C373" s="4" t="inlineStr">
        <is>
          <t>Bratislava</t>
        </is>
      </c>
      <c r="D373" s="4" t="inlineStr">
        <is>
          <t>Dodávka</t>
        </is>
      </c>
      <c r="E373" s="4" t="inlineStr">
        <is>
          <t>Adam</t>
        </is>
      </c>
      <c r="F373" s="27" t="n">
        <v>212</v>
      </c>
      <c r="G373" s="28" t="n">
        <v>243.26</v>
      </c>
      <c r="H373" s="28" t="n">
        <v>146.08</v>
      </c>
    </row>
    <row r="374">
      <c r="A374" s="26" t="n">
        <v>45957</v>
      </c>
      <c r="B374" s="4" t="inlineStr">
        <is>
          <t>Nábytok Dub</t>
        </is>
      </c>
      <c r="C374" s="4" t="inlineStr">
        <is>
          <t>Nitra</t>
        </is>
      </c>
      <c r="D374" s="4" t="inlineStr">
        <is>
          <t>Dodávka</t>
        </is>
      </c>
      <c r="E374" s="4" t="inlineStr">
        <is>
          <t>Boris</t>
        </is>
      </c>
      <c r="F374" s="27" t="n">
        <v>157</v>
      </c>
      <c r="G374" s="28" t="n">
        <v>191.44</v>
      </c>
      <c r="H374" s="28" t="n">
        <v>117.59</v>
      </c>
    </row>
    <row r="375">
      <c r="A375" s="26" t="n">
        <v>45959</v>
      </c>
      <c r="B375" s="4" t="inlineStr">
        <is>
          <t>Pekáreň Klások</t>
        </is>
      </c>
      <c r="C375" s="4" t="inlineStr">
        <is>
          <t>Martin</t>
        </is>
      </c>
      <c r="D375" s="4" t="inlineStr">
        <is>
          <t>Nákladné auto</t>
        </is>
      </c>
      <c r="E375" s="4" t="inlineStr">
        <is>
          <t>Cyril</t>
        </is>
      </c>
      <c r="F375" s="27" t="n">
        <v>46</v>
      </c>
      <c r="G375" s="28" t="n">
        <v>126.65</v>
      </c>
      <c r="H375" s="28" t="n">
        <v>64.86</v>
      </c>
    </row>
    <row r="376">
      <c r="A376" s="26" t="n">
        <v>45961</v>
      </c>
      <c r="B376" s="4" t="inlineStr">
        <is>
          <t>Pekáreň Klások</t>
        </is>
      </c>
      <c r="C376" s="4" t="inlineStr">
        <is>
          <t>Nitra</t>
        </is>
      </c>
      <c r="D376" s="4" t="inlineStr">
        <is>
          <t>Kamión</t>
        </is>
      </c>
      <c r="E376" s="4" t="inlineStr">
        <is>
          <t>Emil</t>
        </is>
      </c>
      <c r="F376" s="27" t="n">
        <v>149</v>
      </c>
      <c r="G376" s="28" t="n">
        <v>410.48</v>
      </c>
      <c r="H376" s="28" t="n">
        <v>273.55</v>
      </c>
    </row>
    <row r="377">
      <c r="A377" s="26" t="n">
        <v>45961</v>
      </c>
      <c r="B377" s="4" t="inlineStr">
        <is>
          <t>Pekáreň Klások</t>
        </is>
      </c>
      <c r="C377" s="4" t="inlineStr">
        <is>
          <t>Martin</t>
        </is>
      </c>
      <c r="D377" s="4" t="inlineStr">
        <is>
          <t>Nákladné auto</t>
        </is>
      </c>
      <c r="E377" s="4" t="inlineStr">
        <is>
          <t>Cyril</t>
        </is>
      </c>
      <c r="F377" s="27" t="n">
        <v>47</v>
      </c>
      <c r="G377" s="28" t="n">
        <v>125.03</v>
      </c>
      <c r="H377" s="28" t="n">
        <v>62.13</v>
      </c>
    </row>
    <row r="378">
      <c r="A378" s="26" t="n">
        <v>45964</v>
      </c>
      <c r="B378" s="4" t="inlineStr">
        <is>
          <t>Pekáreň Klások</t>
        </is>
      </c>
      <c r="C378" s="4" t="inlineStr">
        <is>
          <t>Bratislava</t>
        </is>
      </c>
      <c r="D378" s="4" t="inlineStr">
        <is>
          <t>Dodávka</t>
        </is>
      </c>
      <c r="E378" s="4" t="inlineStr">
        <is>
          <t>Boris</t>
        </is>
      </c>
      <c r="F378" s="27" t="n">
        <v>200</v>
      </c>
      <c r="G378" s="28" t="n">
        <v>244.9</v>
      </c>
      <c r="H378" s="28" t="n">
        <v>145.75</v>
      </c>
    </row>
    <row r="379">
      <c r="A379" s="26" t="n">
        <v>45967</v>
      </c>
      <c r="B379" s="4" t="inlineStr">
        <is>
          <t>Železiarstvo Klinec</t>
        </is>
      </c>
      <c r="C379" s="4" t="inlineStr">
        <is>
          <t>Košice</t>
        </is>
      </c>
      <c r="D379" s="4" t="inlineStr">
        <is>
          <t>Dodávka</t>
        </is>
      </c>
      <c r="E379" s="4" t="inlineStr">
        <is>
          <t>Adam</t>
        </is>
      </c>
      <c r="F379" s="27" t="n">
        <v>253</v>
      </c>
      <c r="G379" s="28" t="n">
        <v>284.63</v>
      </c>
      <c r="H379" s="28" t="n">
        <v>164.63</v>
      </c>
    </row>
    <row r="380">
      <c r="A380" s="26" t="n">
        <v>45973</v>
      </c>
      <c r="B380" s="4" t="inlineStr">
        <is>
          <t>Stavebniny Tehla</t>
        </is>
      </c>
      <c r="C380" s="4" t="inlineStr">
        <is>
          <t>Bratislava</t>
        </is>
      </c>
      <c r="D380" s="4" t="inlineStr">
        <is>
          <t>Nákladné auto</t>
        </is>
      </c>
      <c r="E380" s="4" t="inlineStr">
        <is>
          <t>Cyril</t>
        </is>
      </c>
      <c r="F380" s="27" t="n">
        <v>201</v>
      </c>
      <c r="G380" s="28" t="n">
        <v>346.67</v>
      </c>
      <c r="H380" s="28" t="n">
        <v>226.17</v>
      </c>
    </row>
    <row r="381">
      <c r="A381" s="26" t="n">
        <v>45974</v>
      </c>
      <c r="B381" s="4" t="inlineStr">
        <is>
          <t>Nábytok Dub</t>
        </is>
      </c>
      <c r="C381" s="4" t="inlineStr">
        <is>
          <t>Trenčín</t>
        </is>
      </c>
      <c r="D381" s="4" t="inlineStr">
        <is>
          <t>Nákladné auto</t>
        </is>
      </c>
      <c r="E381" s="4" t="inlineStr">
        <is>
          <t>Cyril</t>
        </is>
      </c>
      <c r="F381" s="27" t="n">
        <v>86</v>
      </c>
      <c r="G381" s="28" t="n">
        <v>183.15</v>
      </c>
      <c r="H381" s="28" t="n">
        <v>98.15000000000001</v>
      </c>
    </row>
    <row r="382">
      <c r="A382" s="26" t="n">
        <v>45975</v>
      </c>
      <c r="B382" s="4" t="inlineStr">
        <is>
          <t>Mliekareň Lúka</t>
        </is>
      </c>
      <c r="C382" s="4" t="inlineStr">
        <is>
          <t>Bratislava</t>
        </is>
      </c>
      <c r="D382" s="4" t="inlineStr">
        <is>
          <t>Dodávka</t>
        </is>
      </c>
      <c r="E382" s="4" t="inlineStr">
        <is>
          <t>Adam</t>
        </is>
      </c>
      <c r="F382" s="27" t="n">
        <v>200</v>
      </c>
      <c r="G382" s="28" t="n">
        <v>243.44</v>
      </c>
      <c r="H382" s="28" t="n">
        <v>145.82</v>
      </c>
    </row>
    <row r="383">
      <c r="A383" s="26" t="n">
        <v>45975</v>
      </c>
      <c r="B383" s="4" t="inlineStr">
        <is>
          <t>Železiarstvo Klinec</t>
        </is>
      </c>
      <c r="C383" s="4" t="inlineStr">
        <is>
          <t>Bratislava</t>
        </is>
      </c>
      <c r="D383" s="4" t="inlineStr">
        <is>
          <t>Kamión</t>
        </is>
      </c>
      <c r="E383" s="4" t="inlineStr">
        <is>
          <t>Dušan</t>
        </is>
      </c>
      <c r="F383" s="27" t="n">
        <v>208</v>
      </c>
      <c r="G383" s="28" t="n">
        <v>529.83</v>
      </c>
      <c r="H383" s="28" t="n">
        <v>319.63</v>
      </c>
    </row>
    <row r="384">
      <c r="A384" s="26" t="n">
        <v>45975</v>
      </c>
      <c r="B384" s="4" t="inlineStr">
        <is>
          <t>Kvetinárstvo Ruža</t>
        </is>
      </c>
      <c r="C384" s="4" t="inlineStr">
        <is>
          <t>Banská Bystrica</t>
        </is>
      </c>
      <c r="D384" s="4" t="inlineStr">
        <is>
          <t>Nákladné auto</t>
        </is>
      </c>
      <c r="E384" s="4" t="inlineStr">
        <is>
          <t>Cyril</t>
        </is>
      </c>
      <c r="F384" s="27" t="n">
        <v>93</v>
      </c>
      <c r="G384" s="28" t="n">
        <v>204.74</v>
      </c>
      <c r="H384" s="28" t="n">
        <v>118.64</v>
      </c>
    </row>
    <row r="385">
      <c r="A385" s="26" t="n">
        <v>45978</v>
      </c>
      <c r="B385" s="4" t="inlineStr">
        <is>
          <t>Stavebniny Tehla</t>
        </is>
      </c>
      <c r="C385" s="4" t="inlineStr">
        <is>
          <t>Martin</t>
        </is>
      </c>
      <c r="D385" s="4" t="inlineStr">
        <is>
          <t>Dodávka</t>
        </is>
      </c>
      <c r="E385" s="4" t="inlineStr">
        <is>
          <t>Boris</t>
        </is>
      </c>
      <c r="F385" s="27" t="n">
        <v>38</v>
      </c>
      <c r="G385" s="28" t="n">
        <v>73.28</v>
      </c>
      <c r="H385" s="28" t="n">
        <v>34.37</v>
      </c>
    </row>
    <row r="386">
      <c r="A386" s="26" t="n">
        <v>45978</v>
      </c>
      <c r="B386" s="4" t="inlineStr">
        <is>
          <t>Nábytok Dub</t>
        </is>
      </c>
      <c r="C386" s="4" t="inlineStr">
        <is>
          <t>Bratislava</t>
        </is>
      </c>
      <c r="D386" s="4" t="inlineStr">
        <is>
          <t>Nákladné auto</t>
        </is>
      </c>
      <c r="E386" s="4" t="inlineStr">
        <is>
          <t>Boris</t>
        </is>
      </c>
      <c r="F386" s="27" t="n">
        <v>197</v>
      </c>
      <c r="G386" s="28" t="n">
        <v>344.07</v>
      </c>
      <c r="H386" s="28" t="n">
        <v>229.48</v>
      </c>
    </row>
    <row r="387">
      <c r="A387" s="26" t="n">
        <v>45978</v>
      </c>
      <c r="B387" s="4" t="inlineStr">
        <is>
          <t>Nábytok Dub</t>
        </is>
      </c>
      <c r="C387" s="4" t="inlineStr">
        <is>
          <t>Nitra</t>
        </is>
      </c>
      <c r="D387" s="4" t="inlineStr">
        <is>
          <t>Nákladné auto</t>
        </is>
      </c>
      <c r="E387" s="4" t="inlineStr">
        <is>
          <t>Cyril</t>
        </is>
      </c>
      <c r="F387" s="27" t="n">
        <v>158</v>
      </c>
      <c r="G387" s="28" t="n">
        <v>290.65</v>
      </c>
      <c r="H387" s="28" t="n">
        <v>184.87</v>
      </c>
    </row>
    <row r="388">
      <c r="A388" s="26" t="n">
        <v>45979</v>
      </c>
      <c r="B388" s="4" t="inlineStr">
        <is>
          <t>Mliekareň Lúka</t>
        </is>
      </c>
      <c r="C388" s="4" t="inlineStr">
        <is>
          <t>Bratislava</t>
        </is>
      </c>
      <c r="D388" s="4" t="inlineStr">
        <is>
          <t>Nákladné auto</t>
        </is>
      </c>
      <c r="E388" s="4" t="inlineStr">
        <is>
          <t>Cyril</t>
        </is>
      </c>
      <c r="F388" s="27" t="n">
        <v>199</v>
      </c>
      <c r="G388" s="28" t="n">
        <v>359.6</v>
      </c>
      <c r="H388" s="28" t="n">
        <v>230.88</v>
      </c>
    </row>
    <row r="389">
      <c r="A389" s="26" t="n">
        <v>45981</v>
      </c>
      <c r="B389" s="4" t="inlineStr">
        <is>
          <t>Stavebniny Tehla</t>
        </is>
      </c>
      <c r="C389" s="4" t="inlineStr">
        <is>
          <t>Prešov</t>
        </is>
      </c>
      <c r="D389" s="4" t="inlineStr">
        <is>
          <t>Nákladné auto</t>
        </is>
      </c>
      <c r="E389" s="4" t="inlineStr">
        <is>
          <t>Emil</t>
        </is>
      </c>
      <c r="F389" s="27" t="n">
        <v>224</v>
      </c>
      <c r="G389" s="28" t="n">
        <v>376.29</v>
      </c>
      <c r="H389" s="28" t="n">
        <v>236.79</v>
      </c>
    </row>
    <row r="390">
      <c r="A390" s="26" t="n">
        <v>45981</v>
      </c>
      <c r="B390" s="4" t="inlineStr">
        <is>
          <t>Kvetinárstvo Ruža</t>
        </is>
      </c>
      <c r="C390" s="4" t="inlineStr">
        <is>
          <t>Bratislava</t>
        </is>
      </c>
      <c r="D390" s="4" t="inlineStr">
        <is>
          <t>Nákladné auto</t>
        </is>
      </c>
      <c r="E390" s="4" t="inlineStr">
        <is>
          <t>Emil</t>
        </is>
      </c>
      <c r="F390" s="27" t="n">
        <v>199</v>
      </c>
      <c r="G390" s="28" t="n">
        <v>358.32</v>
      </c>
      <c r="H390" s="28" t="n">
        <v>224.52</v>
      </c>
    </row>
    <row r="391">
      <c r="A391" s="26" t="n">
        <v>45981</v>
      </c>
      <c r="B391" s="4" t="inlineStr">
        <is>
          <t>Kvetinárstvo Ruža</t>
        </is>
      </c>
      <c r="C391" s="4" t="inlineStr">
        <is>
          <t>Nitra</t>
        </is>
      </c>
      <c r="D391" s="4" t="inlineStr">
        <is>
          <t>Dodávka</t>
        </is>
      </c>
      <c r="E391" s="4" t="inlineStr">
        <is>
          <t>Boris</t>
        </is>
      </c>
      <c r="F391" s="27" t="n">
        <v>150</v>
      </c>
      <c r="G391" s="28" t="n">
        <v>188.16</v>
      </c>
      <c r="H391" s="28" t="n">
        <v>111.11</v>
      </c>
    </row>
    <row r="392">
      <c r="A392" s="26" t="n">
        <v>45982</v>
      </c>
      <c r="B392" s="4" t="inlineStr">
        <is>
          <t>Železiarstvo Klinec</t>
        </is>
      </c>
      <c r="C392" s="4" t="inlineStr">
        <is>
          <t>Bratislava</t>
        </is>
      </c>
      <c r="D392" s="4" t="inlineStr">
        <is>
          <t>Kamión</t>
        </is>
      </c>
      <c r="E392" s="4" t="inlineStr">
        <is>
          <t>Dušan</t>
        </is>
      </c>
      <c r="F392" s="27" t="n">
        <v>201</v>
      </c>
      <c r="G392" s="28" t="n">
        <v>493.92</v>
      </c>
      <c r="H392" s="28" t="n">
        <v>339.67</v>
      </c>
    </row>
    <row r="393">
      <c r="A393" s="26" t="n">
        <v>45982</v>
      </c>
      <c r="B393" s="4" t="inlineStr">
        <is>
          <t>Pekáreň Klások</t>
        </is>
      </c>
      <c r="C393" s="4" t="inlineStr">
        <is>
          <t>Trenčín</t>
        </is>
      </c>
      <c r="D393" s="4" t="inlineStr">
        <is>
          <t>Nákladné auto</t>
        </is>
      </c>
      <c r="E393" s="4" t="inlineStr">
        <is>
          <t>Cyril</t>
        </is>
      </c>
      <c r="F393" s="27" t="n">
        <v>83</v>
      </c>
      <c r="G393" s="28" t="n">
        <v>179.97</v>
      </c>
      <c r="H393" s="28" t="n">
        <v>95.52</v>
      </c>
    </row>
    <row r="394">
      <c r="A394" s="26" t="n">
        <v>45985</v>
      </c>
      <c r="B394" s="4" t="inlineStr">
        <is>
          <t>Kvetinárstvo Ruža</t>
        </is>
      </c>
      <c r="C394" s="4" t="inlineStr">
        <is>
          <t>Martin</t>
        </is>
      </c>
      <c r="D394" s="4" t="inlineStr">
        <is>
          <t>Dodávka</t>
        </is>
      </c>
      <c r="E394" s="4" t="inlineStr">
        <is>
          <t>Boris</t>
        </is>
      </c>
      <c r="F394" s="27" t="n">
        <v>41</v>
      </c>
      <c r="G394" s="28" t="n">
        <v>78.23999999999999</v>
      </c>
      <c r="H394" s="28" t="n">
        <v>36.39</v>
      </c>
    </row>
    <row r="395">
      <c r="A395" s="26" t="n">
        <v>45985</v>
      </c>
      <c r="B395" s="4" t="inlineStr">
        <is>
          <t>Kvetinárstvo Ruža</t>
        </is>
      </c>
      <c r="C395" s="4" t="inlineStr">
        <is>
          <t>Košice</t>
        </is>
      </c>
      <c r="D395" s="4" t="inlineStr">
        <is>
          <t>Kamión</t>
        </is>
      </c>
      <c r="E395" s="4" t="inlineStr">
        <is>
          <t>Dušan</t>
        </is>
      </c>
      <c r="F395" s="27" t="n">
        <v>254</v>
      </c>
      <c r="G395" s="28" t="n">
        <v>624.48</v>
      </c>
      <c r="H395" s="28" t="n">
        <v>403.88</v>
      </c>
    </row>
    <row r="396">
      <c r="A396" s="26" t="n">
        <v>45986</v>
      </c>
      <c r="B396" s="4" t="inlineStr">
        <is>
          <t>Mliekareň Lúka</t>
        </is>
      </c>
      <c r="C396" s="4" t="inlineStr">
        <is>
          <t>Bratislava</t>
        </is>
      </c>
      <c r="D396" s="4" t="inlineStr">
        <is>
          <t>Dodávka</t>
        </is>
      </c>
      <c r="E396" s="4" t="inlineStr">
        <is>
          <t>Boris</t>
        </is>
      </c>
      <c r="F396" s="27" t="n">
        <v>208</v>
      </c>
      <c r="G396" s="28" t="n">
        <v>253.75</v>
      </c>
      <c r="H396" s="28" t="n">
        <v>150.77</v>
      </c>
    </row>
    <row r="397">
      <c r="A397" s="26" t="n">
        <v>45986</v>
      </c>
      <c r="B397" s="4" t="inlineStr">
        <is>
          <t>Mliekareň Lúka</t>
        </is>
      </c>
      <c r="C397" s="4" t="inlineStr">
        <is>
          <t>Bratislava</t>
        </is>
      </c>
      <c r="D397" s="4" t="inlineStr">
        <is>
          <t>Dodávka</t>
        </is>
      </c>
      <c r="E397" s="4" t="inlineStr">
        <is>
          <t>Adam</t>
        </is>
      </c>
      <c r="F397" s="27" t="n">
        <v>210</v>
      </c>
      <c r="G397" s="28" t="n">
        <v>253.22</v>
      </c>
      <c r="H397" s="28" t="n">
        <v>155.47</v>
      </c>
    </row>
    <row r="398">
      <c r="A398" s="26" t="n">
        <v>45988</v>
      </c>
      <c r="B398" s="4" t="inlineStr">
        <is>
          <t>Železiarstvo Klinec</t>
        </is>
      </c>
      <c r="C398" s="4" t="inlineStr">
        <is>
          <t>Bratislava</t>
        </is>
      </c>
      <c r="D398" s="4" t="inlineStr">
        <is>
          <t>Kamión</t>
        </is>
      </c>
      <c r="E398" s="4" t="inlineStr">
        <is>
          <t>Emil</t>
        </is>
      </c>
      <c r="F398" s="27" t="n">
        <v>202</v>
      </c>
      <c r="G398" s="28" t="n">
        <v>512.91</v>
      </c>
      <c r="H398" s="28" t="n">
        <v>321.72</v>
      </c>
    </row>
    <row r="399">
      <c r="A399" s="26" t="n">
        <v>45989</v>
      </c>
      <c r="B399" s="4" t="inlineStr">
        <is>
          <t>Nábytok Dub</t>
        </is>
      </c>
      <c r="C399" s="4" t="inlineStr">
        <is>
          <t>Trenčín</t>
        </is>
      </c>
      <c r="D399" s="4" t="inlineStr">
        <is>
          <t>Kamión</t>
        </is>
      </c>
      <c r="E399" s="4" t="inlineStr">
        <is>
          <t>Dušan</t>
        </is>
      </c>
      <c r="F399" s="27" t="n">
        <v>92</v>
      </c>
      <c r="G399" s="28" t="n">
        <v>275.07</v>
      </c>
      <c r="H399" s="28" t="n">
        <v>179.63</v>
      </c>
    </row>
    <row r="400">
      <c r="A400" s="26" t="n">
        <v>45994</v>
      </c>
      <c r="B400" s="4" t="inlineStr">
        <is>
          <t>Stavebniny Tehla</t>
        </is>
      </c>
      <c r="C400" s="4" t="inlineStr">
        <is>
          <t>Košice</t>
        </is>
      </c>
      <c r="D400" s="4" t="inlineStr">
        <is>
          <t>Kamión</t>
        </is>
      </c>
      <c r="E400" s="4" t="inlineStr">
        <is>
          <t>Dušan</t>
        </is>
      </c>
      <c r="F400" s="27" t="n">
        <v>252</v>
      </c>
      <c r="G400" s="28" t="n">
        <v>591.11</v>
      </c>
      <c r="H400" s="28" t="n">
        <v>402.56</v>
      </c>
    </row>
    <row r="401">
      <c r="A401" s="26" t="n">
        <v>45994</v>
      </c>
      <c r="B401" s="4" t="inlineStr">
        <is>
          <t>Stavebniny Tehla</t>
        </is>
      </c>
      <c r="C401" s="4" t="inlineStr">
        <is>
          <t>Martin</t>
        </is>
      </c>
      <c r="D401" s="4" t="inlineStr">
        <is>
          <t>Dodávka</t>
        </is>
      </c>
      <c r="E401" s="4" t="inlineStr">
        <is>
          <t>Adam</t>
        </is>
      </c>
      <c r="F401" s="27" t="n">
        <v>46</v>
      </c>
      <c r="G401" s="28" t="n">
        <v>79.59</v>
      </c>
      <c r="H401" s="28" t="n">
        <v>44.28</v>
      </c>
    </row>
    <row r="402">
      <c r="A402" s="26" t="n">
        <v>45995</v>
      </c>
      <c r="B402" s="4" t="inlineStr">
        <is>
          <t>Pekáreň Klások</t>
        </is>
      </c>
      <c r="C402" s="4" t="inlineStr">
        <is>
          <t>Martin</t>
        </is>
      </c>
      <c r="D402" s="4" t="inlineStr">
        <is>
          <t>Dodávka</t>
        </is>
      </c>
      <c r="E402" s="4" t="inlineStr">
        <is>
          <t>Adam</t>
        </is>
      </c>
      <c r="F402" s="27" t="n">
        <v>45</v>
      </c>
      <c r="G402" s="28" t="n">
        <v>80.73999999999999</v>
      </c>
      <c r="H402" s="28" t="n">
        <v>41.3</v>
      </c>
    </row>
    <row r="403">
      <c r="A403" s="26" t="n">
        <v>45996</v>
      </c>
      <c r="B403" s="4" t="inlineStr">
        <is>
          <t>Stavebniny Tehla</t>
        </is>
      </c>
      <c r="C403" s="4" t="inlineStr">
        <is>
          <t>Martin</t>
        </is>
      </c>
      <c r="D403" s="4" t="inlineStr">
        <is>
          <t>Dodávka</t>
        </is>
      </c>
      <c r="E403" s="4" t="inlineStr">
        <is>
          <t>Adam</t>
        </is>
      </c>
      <c r="F403" s="27" t="n">
        <v>47</v>
      </c>
      <c r="G403" s="28" t="n">
        <v>79.73999999999999</v>
      </c>
      <c r="H403" s="28" t="n">
        <v>40.79</v>
      </c>
    </row>
    <row r="404">
      <c r="A404" s="26" t="n">
        <v>45999</v>
      </c>
      <c r="B404" s="4" t="inlineStr">
        <is>
          <t>Železiarstvo Klinec</t>
        </is>
      </c>
      <c r="C404" s="4" t="inlineStr">
        <is>
          <t>Trenčín</t>
        </is>
      </c>
      <c r="D404" s="4" t="inlineStr">
        <is>
          <t>Dodávka</t>
        </is>
      </c>
      <c r="E404" s="4" t="inlineStr">
        <is>
          <t>Adam</t>
        </is>
      </c>
      <c r="F404" s="27" t="n">
        <v>89</v>
      </c>
      <c r="G404" s="28" t="n">
        <v>121.89</v>
      </c>
      <c r="H404" s="28" t="n">
        <v>67.20999999999999</v>
      </c>
    </row>
    <row r="405">
      <c r="A405" s="26" t="n">
        <v>45999</v>
      </c>
      <c r="B405" s="4" t="inlineStr">
        <is>
          <t>Stavebniny Tehla</t>
        </is>
      </c>
      <c r="C405" s="4" t="inlineStr">
        <is>
          <t>Trenčín</t>
        </is>
      </c>
      <c r="D405" s="4" t="inlineStr">
        <is>
          <t>Dodávka</t>
        </is>
      </c>
      <c r="E405" s="4" t="inlineStr">
        <is>
          <t>Boris</t>
        </is>
      </c>
      <c r="F405" s="27" t="n">
        <v>86</v>
      </c>
      <c r="G405" s="28" t="n">
        <v>120.85</v>
      </c>
      <c r="H405" s="28" t="n">
        <v>66.98</v>
      </c>
    </row>
    <row r="406">
      <c r="A406" s="26" t="n">
        <v>46001</v>
      </c>
      <c r="B406" s="4" t="inlineStr">
        <is>
          <t>Stavebniny Tehla</t>
        </is>
      </c>
      <c r="C406" s="4" t="inlineStr">
        <is>
          <t>Bratislava</t>
        </is>
      </c>
      <c r="D406" s="4" t="inlineStr">
        <is>
          <t>Dodávka</t>
        </is>
      </c>
      <c r="E406" s="4" t="inlineStr">
        <is>
          <t>Boris</t>
        </is>
      </c>
      <c r="F406" s="27" t="n">
        <v>209</v>
      </c>
      <c r="G406" s="28" t="n">
        <v>234.94</v>
      </c>
      <c r="H406" s="28" t="n">
        <v>140.51</v>
      </c>
    </row>
    <row r="407">
      <c r="A407" s="26" t="n">
        <v>46001</v>
      </c>
      <c r="B407" s="4" t="inlineStr">
        <is>
          <t>Železiarstvo Klinec</t>
        </is>
      </c>
      <c r="C407" s="4" t="inlineStr">
        <is>
          <t>Martin</t>
        </is>
      </c>
      <c r="D407" s="4" t="inlineStr">
        <is>
          <t>Kamión</t>
        </is>
      </c>
      <c r="E407" s="4" t="inlineStr">
        <is>
          <t>Dušan</t>
        </is>
      </c>
      <c r="F407" s="27" t="n">
        <v>44</v>
      </c>
      <c r="G407" s="28" t="n">
        <v>180.96</v>
      </c>
      <c r="H407" s="28" t="n">
        <v>93.17</v>
      </c>
    </row>
    <row r="408">
      <c r="A408" s="26" t="n">
        <v>46002</v>
      </c>
      <c r="B408" s="4" t="inlineStr">
        <is>
          <t>Železiarstvo Klinec</t>
        </is>
      </c>
      <c r="C408" s="4" t="inlineStr">
        <is>
          <t>Košice</t>
        </is>
      </c>
      <c r="D408" s="4" t="inlineStr">
        <is>
          <t>Dodávka</t>
        </is>
      </c>
      <c r="E408" s="4" t="inlineStr">
        <is>
          <t>Adam</t>
        </is>
      </c>
      <c r="F408" s="27" t="n">
        <v>253</v>
      </c>
      <c r="G408" s="28" t="n">
        <v>280.99</v>
      </c>
      <c r="H408" s="28" t="n">
        <v>178.76</v>
      </c>
    </row>
    <row r="409">
      <c r="A409" s="26" t="n">
        <v>46003</v>
      </c>
      <c r="B409" s="4" t="inlineStr">
        <is>
          <t>Mliekareň Lúka</t>
        </is>
      </c>
      <c r="C409" s="4" t="inlineStr">
        <is>
          <t>Bratislava</t>
        </is>
      </c>
      <c r="D409" s="4" t="inlineStr">
        <is>
          <t>Kamión</t>
        </is>
      </c>
      <c r="E409" s="4" t="inlineStr">
        <is>
          <t>Dušan</t>
        </is>
      </c>
      <c r="F409" s="27" t="n">
        <v>207</v>
      </c>
      <c r="G409" s="28" t="n">
        <v>539.91</v>
      </c>
      <c r="H409" s="28" t="n">
        <v>361.2</v>
      </c>
    </row>
    <row r="410">
      <c r="A410" s="26" t="n">
        <v>46006</v>
      </c>
      <c r="B410" s="4" t="inlineStr">
        <is>
          <t>Železiarstvo Klinec</t>
        </is>
      </c>
      <c r="C410" s="4" t="inlineStr">
        <is>
          <t>Martin</t>
        </is>
      </c>
      <c r="D410" s="4" t="inlineStr">
        <is>
          <t>Nákladné auto</t>
        </is>
      </c>
      <c r="E410" s="4" t="inlineStr">
        <is>
          <t>Emil</t>
        </is>
      </c>
      <c r="F410" s="27" t="n">
        <v>44</v>
      </c>
      <c r="G410" s="28" t="n">
        <v>119.65</v>
      </c>
      <c r="H410" s="28" t="n">
        <v>66.16</v>
      </c>
    </row>
    <row r="411">
      <c r="A411" s="26" t="n">
        <v>46006</v>
      </c>
      <c r="B411" s="4" t="inlineStr">
        <is>
          <t>Stavebniny Tehla</t>
        </is>
      </c>
      <c r="C411" s="4" t="inlineStr">
        <is>
          <t>Bratislava</t>
        </is>
      </c>
      <c r="D411" s="4" t="inlineStr">
        <is>
          <t>Nákladné auto</t>
        </is>
      </c>
      <c r="E411" s="4" t="inlineStr">
        <is>
          <t>Cyril</t>
        </is>
      </c>
      <c r="F411" s="27" t="n">
        <v>210</v>
      </c>
      <c r="G411" s="28" t="n">
        <v>368.68</v>
      </c>
      <c r="H411" s="28" t="n">
        <v>231.13</v>
      </c>
    </row>
    <row r="412">
      <c r="A412" s="26" t="n">
        <v>46007</v>
      </c>
      <c r="B412" s="4" t="inlineStr">
        <is>
          <t>Nábytok Dub</t>
        </is>
      </c>
      <c r="C412" s="4" t="inlineStr">
        <is>
          <t>Košice</t>
        </is>
      </c>
      <c r="D412" s="4" t="inlineStr">
        <is>
          <t>Nákladné auto</t>
        </is>
      </c>
      <c r="E412" s="4" t="inlineStr">
        <is>
          <t>Boris</t>
        </is>
      </c>
      <c r="F412" s="27" t="n">
        <v>255</v>
      </c>
      <c r="G412" s="28" t="n">
        <v>430.65</v>
      </c>
      <c r="H412" s="28" t="n">
        <v>270.18</v>
      </c>
    </row>
    <row r="413">
      <c r="A413" s="26" t="n">
        <v>46008</v>
      </c>
      <c r="B413" s="4" t="inlineStr">
        <is>
          <t>Pekáreň Klások</t>
        </is>
      </c>
      <c r="C413" s="4" t="inlineStr">
        <is>
          <t>Bratislava</t>
        </is>
      </c>
      <c r="D413" s="4" t="inlineStr">
        <is>
          <t>Kamión</t>
        </is>
      </c>
      <c r="E413" s="4" t="inlineStr">
        <is>
          <t>Emil</t>
        </is>
      </c>
      <c r="F413" s="27" t="n">
        <v>211</v>
      </c>
      <c r="G413" s="28" t="n">
        <v>543.88</v>
      </c>
      <c r="H413" s="28" t="n">
        <v>369.13</v>
      </c>
    </row>
    <row r="414">
      <c r="A414" s="26" t="n">
        <v>46009</v>
      </c>
      <c r="B414" s="4" t="inlineStr">
        <is>
          <t>Stavebniny Tehla</t>
        </is>
      </c>
      <c r="C414" s="4" t="inlineStr">
        <is>
          <t>Trenčín</t>
        </is>
      </c>
      <c r="D414" s="4" t="inlineStr">
        <is>
          <t>Nákladné auto</t>
        </is>
      </c>
      <c r="E414" s="4" t="inlineStr">
        <is>
          <t>Emil</t>
        </is>
      </c>
      <c r="F414" s="27" t="n">
        <v>84</v>
      </c>
      <c r="G414" s="28" t="n">
        <v>175.2</v>
      </c>
      <c r="H414" s="28" t="n">
        <v>109.28</v>
      </c>
    </row>
    <row r="415">
      <c r="A415" s="26" t="n">
        <v>46010</v>
      </c>
      <c r="B415" s="4" t="inlineStr">
        <is>
          <t>Nábytok Dub</t>
        </is>
      </c>
      <c r="C415" s="4" t="inlineStr">
        <is>
          <t>Bratislava</t>
        </is>
      </c>
      <c r="D415" s="4" t="inlineStr">
        <is>
          <t>Kamión</t>
        </is>
      </c>
      <c r="E415" s="4" t="inlineStr">
        <is>
          <t>Dušan</t>
        </is>
      </c>
      <c r="F415" s="27" t="n">
        <v>200</v>
      </c>
      <c r="G415" s="28" t="n">
        <v>497.59</v>
      </c>
      <c r="H415" s="28" t="n">
        <v>314.75</v>
      </c>
    </row>
    <row r="416">
      <c r="A416" s="26" t="n">
        <v>46010</v>
      </c>
      <c r="B416" s="4" t="inlineStr">
        <is>
          <t>Mliekareň Lúka</t>
        </is>
      </c>
      <c r="C416" s="4" t="inlineStr">
        <is>
          <t>Prešov</t>
        </is>
      </c>
      <c r="D416" s="4" t="inlineStr">
        <is>
          <t>Nákladné auto</t>
        </is>
      </c>
      <c r="E416" s="4" t="inlineStr">
        <is>
          <t>Cyril</t>
        </is>
      </c>
      <c r="F416" s="27" t="n">
        <v>215</v>
      </c>
      <c r="G416" s="28" t="n">
        <v>373.15</v>
      </c>
      <c r="H416" s="28" t="n">
        <v>234.53</v>
      </c>
    </row>
    <row r="417">
      <c r="A417" s="26" t="n">
        <v>46015</v>
      </c>
      <c r="B417" s="4" t="inlineStr">
        <is>
          <t>Železiarstvo Klinec</t>
        </is>
      </c>
      <c r="C417" s="4" t="inlineStr">
        <is>
          <t>Košice</t>
        </is>
      </c>
      <c r="D417" s="4" t="inlineStr">
        <is>
          <t>Nákladné auto</t>
        </is>
      </c>
      <c r="E417" s="4" t="inlineStr">
        <is>
          <t>Cyril</t>
        </is>
      </c>
      <c r="F417" s="27" t="n">
        <v>247</v>
      </c>
      <c r="G417" s="28" t="n">
        <v>432.35</v>
      </c>
      <c r="H417" s="28" t="n">
        <v>243.97</v>
      </c>
    </row>
    <row r="418">
      <c r="A418" s="26" t="n">
        <v>46017</v>
      </c>
      <c r="B418" s="4" t="inlineStr">
        <is>
          <t>Mliekareň Lúka</t>
        </is>
      </c>
      <c r="C418" s="4" t="inlineStr">
        <is>
          <t>Nitra</t>
        </is>
      </c>
      <c r="D418" s="4" t="inlineStr">
        <is>
          <t>Nákladné auto</t>
        </is>
      </c>
      <c r="E418" s="4" t="inlineStr">
        <is>
          <t>Cyril</t>
        </is>
      </c>
      <c r="F418" s="27" t="n">
        <v>158</v>
      </c>
      <c r="G418" s="28" t="n">
        <v>289.17</v>
      </c>
      <c r="H418" s="28" t="n">
        <v>171.32</v>
      </c>
    </row>
    <row r="419">
      <c r="A419" s="26" t="n">
        <v>46020</v>
      </c>
      <c r="B419" s="4" t="inlineStr">
        <is>
          <t>Mliekareň Lúka</t>
        </is>
      </c>
      <c r="C419" s="4" t="inlineStr">
        <is>
          <t>Košice</t>
        </is>
      </c>
      <c r="D419" s="4" t="inlineStr">
        <is>
          <t>Dodávka</t>
        </is>
      </c>
      <c r="E419" s="4" t="inlineStr">
        <is>
          <t>Adam</t>
        </is>
      </c>
      <c r="F419" s="27" t="n">
        <v>254</v>
      </c>
      <c r="G419" s="28" t="n">
        <v>301.84</v>
      </c>
      <c r="H419" s="28" t="n">
        <v>184.08</v>
      </c>
    </row>
    <row r="420">
      <c r="A420" s="26" t="n">
        <v>46020</v>
      </c>
      <c r="B420" s="4" t="inlineStr">
        <is>
          <t>Stavebniny Tehla</t>
        </is>
      </c>
      <c r="C420" s="4" t="inlineStr">
        <is>
          <t>Trenčín</t>
        </is>
      </c>
      <c r="D420" s="4" t="inlineStr">
        <is>
          <t>Dodávka</t>
        </is>
      </c>
      <c r="E420" s="4" t="inlineStr">
        <is>
          <t>Adam</t>
        </is>
      </c>
      <c r="F420" s="27" t="n">
        <v>81</v>
      </c>
      <c r="G420" s="28" t="n">
        <v>110.76</v>
      </c>
      <c r="H420" s="28" t="n">
        <v>63.2</v>
      </c>
    </row>
    <row r="421">
      <c r="A421" s="26" t="n">
        <v>46021</v>
      </c>
      <c r="B421" s="4" t="inlineStr">
        <is>
          <t>Pekáreň Klások</t>
        </is>
      </c>
      <c r="C421" s="4" t="inlineStr">
        <is>
          <t>Bratislava</t>
        </is>
      </c>
      <c r="D421" s="4" t="inlineStr">
        <is>
          <t>Nákladné auto</t>
        </is>
      </c>
      <c r="E421" s="4" t="inlineStr">
        <is>
          <t>Emil</t>
        </is>
      </c>
      <c r="F421" s="27" t="n">
        <v>204</v>
      </c>
      <c r="G421" s="28" t="n">
        <v>362.96</v>
      </c>
      <c r="H421" s="28" t="n">
        <v>226.69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28"/>
  <sheetViews>
    <sheetView tabSelected="0" workbookViewId="0">
      <selection activeCell="A1" sqref="A1"/>
    </sheetView>
  </sheetViews>
  <sheetFormatPr baseColWidth="8" defaultRowHeight="15"/>
  <cols>
    <col width="12" customWidth="1" min="1" max="1"/>
    <col width="21" customWidth="1" min="2" max="2"/>
    <col width="17" customWidth="1" min="3" max="3"/>
    <col width="15" customWidth="1" min="4" max="4"/>
    <col width="10" customWidth="1" min="5" max="5"/>
    <col width="8" customWidth="1" min="6" max="6"/>
    <col width="13" customWidth="1" min="7" max="7"/>
    <col width="13" customWidth="1" min="8" max="8"/>
  </cols>
  <sheetData>
    <row r="1">
      <c r="A1" s="2" t="inlineStr">
        <is>
          <t>Nové prepravy na doplnenie</t>
        </is>
      </c>
    </row>
    <row r="2">
      <c r="A2" s="1" t="inlineStr">
        <is>
          <t>Skopírujte len riadky s údajmi (bez hlavičky) a vložte ich do prvého prázdneho riadka pod tabuľkou na hárku Prepravy — tabuľka sa sama rozšíri.</t>
        </is>
      </c>
    </row>
    <row r="4">
      <c r="A4" s="3" t="inlineStr">
        <is>
          <t>Január 2026 — príklad K.5</t>
        </is>
      </c>
    </row>
    <row r="5">
      <c r="A5" s="5" t="inlineStr">
        <is>
          <t>Dátum</t>
        </is>
      </c>
      <c r="B5" s="5" t="inlineStr">
        <is>
          <t>Zákazník</t>
        </is>
      </c>
      <c r="C5" s="5" t="inlineStr">
        <is>
          <t>Mesto</t>
        </is>
      </c>
      <c r="D5" s="5" t="inlineStr">
        <is>
          <t>Vozidlo</t>
        </is>
      </c>
      <c r="E5" s="5" t="inlineStr">
        <is>
          <t>Vodič</t>
        </is>
      </c>
      <c r="F5" s="5" t="inlineStr">
        <is>
          <t>Km</t>
        </is>
      </c>
      <c r="G5" s="5" t="inlineStr">
        <is>
          <t>Tržba</t>
        </is>
      </c>
      <c r="H5" s="5" t="inlineStr">
        <is>
          <t>Náklady</t>
        </is>
      </c>
    </row>
    <row r="6">
      <c r="A6" s="26" t="n">
        <v>46027</v>
      </c>
      <c r="B6" s="4" t="inlineStr">
        <is>
          <t>Mliekareň Lúka</t>
        </is>
      </c>
      <c r="C6" s="4" t="inlineStr">
        <is>
          <t>Trenčín</t>
        </is>
      </c>
      <c r="D6" s="4" t="inlineStr">
        <is>
          <t>Kamión</t>
        </is>
      </c>
      <c r="E6" s="4" t="inlineStr">
        <is>
          <t>Emil</t>
        </is>
      </c>
      <c r="F6" s="27" t="n">
        <v>82</v>
      </c>
      <c r="G6" s="28" t="n">
        <v>255.29</v>
      </c>
      <c r="H6" s="28" t="n">
        <v>162.75</v>
      </c>
    </row>
    <row r="7">
      <c r="A7" s="26" t="n">
        <v>46035</v>
      </c>
      <c r="B7" s="4" t="inlineStr">
        <is>
          <t>Stavebniny Tehla</t>
        </is>
      </c>
      <c r="C7" s="4" t="inlineStr">
        <is>
          <t>Martin</t>
        </is>
      </c>
      <c r="D7" s="4" t="inlineStr">
        <is>
          <t>Dodávka</t>
        </is>
      </c>
      <c r="E7" s="4" t="inlineStr">
        <is>
          <t>Adam</t>
        </is>
      </c>
      <c r="F7" s="27" t="n">
        <v>40</v>
      </c>
      <c r="G7" s="28" t="n">
        <v>74.79000000000001</v>
      </c>
      <c r="H7" s="28" t="n">
        <v>35.54</v>
      </c>
    </row>
    <row r="8">
      <c r="A8" s="26" t="n">
        <v>46037</v>
      </c>
      <c r="B8" s="4" t="inlineStr">
        <is>
          <t>Mliekareň Lúka</t>
        </is>
      </c>
      <c r="C8" s="4" t="inlineStr">
        <is>
          <t>Banská Bystrica</t>
        </is>
      </c>
      <c r="D8" s="4" t="inlineStr">
        <is>
          <t>Dodávka</t>
        </is>
      </c>
      <c r="E8" s="4" t="inlineStr">
        <is>
          <t>Adam</t>
        </is>
      </c>
      <c r="F8" s="27" t="n">
        <v>95</v>
      </c>
      <c r="G8" s="28" t="n">
        <v>134.3</v>
      </c>
      <c r="H8" s="28" t="n">
        <v>75.62</v>
      </c>
    </row>
    <row r="9">
      <c r="A9" s="26" t="n">
        <v>46037</v>
      </c>
      <c r="B9" s="4" t="inlineStr">
        <is>
          <t>Pekáreň Klások</t>
        </is>
      </c>
      <c r="C9" s="4" t="inlineStr">
        <is>
          <t>Trenčín</t>
        </is>
      </c>
      <c r="D9" s="4" t="inlineStr">
        <is>
          <t>Dodávka</t>
        </is>
      </c>
      <c r="E9" s="4" t="inlineStr">
        <is>
          <t>Adam</t>
        </is>
      </c>
      <c r="F9" s="27" t="n">
        <v>81</v>
      </c>
      <c r="G9" s="28" t="n">
        <v>122.06</v>
      </c>
      <c r="H9" s="28" t="n">
        <v>61.55</v>
      </c>
    </row>
    <row r="10">
      <c r="A10" s="26" t="n">
        <v>46037</v>
      </c>
      <c r="B10" s="4" t="inlineStr">
        <is>
          <t>Kvetinárstvo Ruža</t>
        </is>
      </c>
      <c r="C10" s="4" t="inlineStr">
        <is>
          <t>Nitra</t>
        </is>
      </c>
      <c r="D10" s="4" t="inlineStr">
        <is>
          <t>Dodávka</t>
        </is>
      </c>
      <c r="E10" s="4" t="inlineStr">
        <is>
          <t>Boris</t>
        </is>
      </c>
      <c r="F10" s="27" t="n">
        <v>149</v>
      </c>
      <c r="G10" s="28" t="n">
        <v>193.99</v>
      </c>
      <c r="H10" s="28" t="n">
        <v>98.58</v>
      </c>
    </row>
    <row r="11">
      <c r="A11" s="26" t="n">
        <v>46038</v>
      </c>
      <c r="B11" s="4" t="inlineStr">
        <is>
          <t>Pekáreň Klások</t>
        </is>
      </c>
      <c r="C11" s="4" t="inlineStr">
        <is>
          <t>Nitra</t>
        </is>
      </c>
      <c r="D11" s="4" t="inlineStr">
        <is>
          <t>Dodávka</t>
        </is>
      </c>
      <c r="E11" s="4" t="inlineStr">
        <is>
          <t>Adam</t>
        </is>
      </c>
      <c r="F11" s="27" t="n">
        <v>153</v>
      </c>
      <c r="G11" s="28" t="n">
        <v>198.68</v>
      </c>
      <c r="H11" s="28" t="n">
        <v>116.8</v>
      </c>
    </row>
    <row r="12">
      <c r="A12" s="26" t="n">
        <v>46042</v>
      </c>
      <c r="B12" s="4" t="inlineStr">
        <is>
          <t>Pekáreň Klások</t>
        </is>
      </c>
      <c r="C12" s="4" t="inlineStr">
        <is>
          <t>Bratislava</t>
        </is>
      </c>
      <c r="D12" s="4" t="inlineStr">
        <is>
          <t>Dodávka</t>
        </is>
      </c>
      <c r="E12" s="4" t="inlineStr">
        <is>
          <t>Boris</t>
        </is>
      </c>
      <c r="F12" s="27" t="n">
        <v>206</v>
      </c>
      <c r="G12" s="28" t="n">
        <v>255.97</v>
      </c>
      <c r="H12" s="28" t="n">
        <v>142.65</v>
      </c>
    </row>
    <row r="13">
      <c r="A13" s="26" t="n">
        <v>46043</v>
      </c>
      <c r="B13" s="4" t="inlineStr">
        <is>
          <t>Pekáreň Klások</t>
        </is>
      </c>
      <c r="C13" s="4" t="inlineStr">
        <is>
          <t>Bratislava</t>
        </is>
      </c>
      <c r="D13" s="4" t="inlineStr">
        <is>
          <t>Kamión</t>
        </is>
      </c>
      <c r="E13" s="4" t="inlineStr">
        <is>
          <t>Dušan</t>
        </is>
      </c>
      <c r="F13" s="27" t="n">
        <v>210</v>
      </c>
      <c r="G13" s="28" t="n">
        <v>549.05</v>
      </c>
      <c r="H13" s="28" t="n">
        <v>347.49</v>
      </c>
    </row>
    <row r="14">
      <c r="A14" s="26" t="n">
        <v>46045</v>
      </c>
      <c r="B14" s="4" t="inlineStr">
        <is>
          <t>Kvetinárstvo Ruža</t>
        </is>
      </c>
      <c r="C14" s="4" t="inlineStr">
        <is>
          <t>Bratislava</t>
        </is>
      </c>
      <c r="D14" s="4" t="inlineStr">
        <is>
          <t>Dodávka</t>
        </is>
      </c>
      <c r="E14" s="4" t="inlineStr">
        <is>
          <t>Boris</t>
        </is>
      </c>
      <c r="F14" s="27" t="n">
        <v>210</v>
      </c>
      <c r="G14" s="28" t="n">
        <v>257.71</v>
      </c>
      <c r="H14" s="28" t="n">
        <v>133.78</v>
      </c>
    </row>
    <row r="15">
      <c r="A15" s="26" t="n">
        <v>46048</v>
      </c>
      <c r="B15" s="4" t="inlineStr">
        <is>
          <t>Pekáreň Klások</t>
        </is>
      </c>
      <c r="C15" s="4" t="inlineStr">
        <is>
          <t>Bratislava</t>
        </is>
      </c>
      <c r="D15" s="4" t="inlineStr">
        <is>
          <t>Nákladné auto</t>
        </is>
      </c>
      <c r="E15" s="4" t="inlineStr">
        <is>
          <t>Boris</t>
        </is>
      </c>
      <c r="F15" s="27" t="n">
        <v>202</v>
      </c>
      <c r="G15" s="28" t="n">
        <v>366.89</v>
      </c>
      <c r="H15" s="28" t="n">
        <v>214.75</v>
      </c>
    </row>
    <row r="16">
      <c r="A16" s="26" t="n">
        <v>46048</v>
      </c>
      <c r="B16" s="4" t="inlineStr">
        <is>
          <t>Mliekareň Lúka</t>
        </is>
      </c>
      <c r="C16" s="4" t="inlineStr">
        <is>
          <t>Prešov</t>
        </is>
      </c>
      <c r="D16" s="4" t="inlineStr">
        <is>
          <t>Nákladné auto</t>
        </is>
      </c>
      <c r="E16" s="4" t="inlineStr">
        <is>
          <t>Cyril</t>
        </is>
      </c>
      <c r="F16" s="27" t="n">
        <v>222</v>
      </c>
      <c r="G16" s="28" t="n">
        <v>385.19</v>
      </c>
      <c r="H16" s="28" t="n">
        <v>227.82</v>
      </c>
    </row>
    <row r="17">
      <c r="A17" s="26" t="n">
        <v>46051</v>
      </c>
      <c r="B17" s="4" t="inlineStr">
        <is>
          <t>Mliekareň Lúka</t>
        </is>
      </c>
      <c r="C17" s="4" t="inlineStr">
        <is>
          <t>Bratislava</t>
        </is>
      </c>
      <c r="D17" s="4" t="inlineStr">
        <is>
          <t>Nákladné auto</t>
        </is>
      </c>
      <c r="E17" s="4" t="inlineStr">
        <is>
          <t>Cyril</t>
        </is>
      </c>
      <c r="F17" s="27" t="n">
        <v>201</v>
      </c>
      <c r="G17" s="28" t="n">
        <v>369.55</v>
      </c>
      <c r="H17" s="28" t="n">
        <v>230.71</v>
      </c>
    </row>
    <row r="19">
      <c r="A19" s="3" t="inlineStr">
        <is>
          <t>Február 2026 — cvičenie K.5</t>
        </is>
      </c>
    </row>
    <row r="20">
      <c r="A20" s="5" t="inlineStr">
        <is>
          <t>Dátum</t>
        </is>
      </c>
      <c r="B20" s="5" t="inlineStr">
        <is>
          <t>Zákazník</t>
        </is>
      </c>
      <c r="C20" s="5" t="inlineStr">
        <is>
          <t>Mesto</t>
        </is>
      </c>
      <c r="D20" s="5" t="inlineStr">
        <is>
          <t>Vozidlo</t>
        </is>
      </c>
      <c r="E20" s="5" t="inlineStr">
        <is>
          <t>Vodič</t>
        </is>
      </c>
      <c r="F20" s="5" t="inlineStr">
        <is>
          <t>Km</t>
        </is>
      </c>
      <c r="G20" s="5" t="inlineStr">
        <is>
          <t>Tržba</t>
        </is>
      </c>
      <c r="H20" s="5" t="inlineStr">
        <is>
          <t>Náklady</t>
        </is>
      </c>
    </row>
    <row r="21">
      <c r="A21" s="26" t="n">
        <v>46055</v>
      </c>
      <c r="B21" s="4" t="inlineStr">
        <is>
          <t>Stavebniny Tehla</t>
        </is>
      </c>
      <c r="C21" s="4" t="inlineStr">
        <is>
          <t>Martin</t>
        </is>
      </c>
      <c r="D21" s="4" t="inlineStr">
        <is>
          <t>Dodávka</t>
        </is>
      </c>
      <c r="E21" s="4" t="inlineStr">
        <is>
          <t>Adam</t>
        </is>
      </c>
      <c r="F21" s="27" t="n">
        <v>33</v>
      </c>
      <c r="G21" s="28" t="n">
        <v>64.67</v>
      </c>
      <c r="H21" s="28" t="n">
        <v>32.8</v>
      </c>
    </row>
    <row r="22">
      <c r="A22" s="26" t="n">
        <v>46056</v>
      </c>
      <c r="B22" s="4" t="inlineStr">
        <is>
          <t>Nábytok Dub</t>
        </is>
      </c>
      <c r="C22" s="4" t="inlineStr">
        <is>
          <t>Bratislava</t>
        </is>
      </c>
      <c r="D22" s="4" t="inlineStr">
        <is>
          <t>Kamión</t>
        </is>
      </c>
      <c r="E22" s="4" t="inlineStr">
        <is>
          <t>Dušan</t>
        </is>
      </c>
      <c r="F22" s="27" t="n">
        <v>203</v>
      </c>
      <c r="G22" s="28" t="n">
        <v>521.74</v>
      </c>
      <c r="H22" s="28" t="n">
        <v>347.18</v>
      </c>
    </row>
    <row r="23">
      <c r="A23" s="26" t="n">
        <v>46057</v>
      </c>
      <c r="B23" s="4" t="inlineStr">
        <is>
          <t>Mliekareň Lúka</t>
        </is>
      </c>
      <c r="C23" s="4" t="inlineStr">
        <is>
          <t>Košice</t>
        </is>
      </c>
      <c r="D23" s="4" t="inlineStr">
        <is>
          <t>Nákladné auto</t>
        </is>
      </c>
      <c r="E23" s="4" t="inlineStr">
        <is>
          <t>Cyril</t>
        </is>
      </c>
      <c r="F23" s="27" t="n">
        <v>248</v>
      </c>
      <c r="G23" s="28" t="n">
        <v>431.79</v>
      </c>
      <c r="H23" s="28" t="n">
        <v>270.68</v>
      </c>
    </row>
    <row r="24">
      <c r="A24" s="26" t="n">
        <v>46058</v>
      </c>
      <c r="B24" s="4" t="inlineStr">
        <is>
          <t>Mliekareň Lúka</t>
        </is>
      </c>
      <c r="C24" s="4" t="inlineStr">
        <is>
          <t>Prešov</t>
        </is>
      </c>
      <c r="D24" s="4" t="inlineStr">
        <is>
          <t>Nákladné auto</t>
        </is>
      </c>
      <c r="E24" s="4" t="inlineStr">
        <is>
          <t>Emil</t>
        </is>
      </c>
      <c r="F24" s="27" t="n">
        <v>226</v>
      </c>
      <c r="G24" s="28" t="n">
        <v>391.85</v>
      </c>
      <c r="H24" s="28" t="n">
        <v>243.16</v>
      </c>
    </row>
    <row r="25">
      <c r="A25" s="26" t="n">
        <v>46070</v>
      </c>
      <c r="B25" s="4" t="inlineStr">
        <is>
          <t>Nábytok Dub</t>
        </is>
      </c>
      <c r="C25" s="4" t="inlineStr">
        <is>
          <t>Nitra</t>
        </is>
      </c>
      <c r="D25" s="4" t="inlineStr">
        <is>
          <t>Dodávka</t>
        </is>
      </c>
      <c r="E25" s="4" t="inlineStr">
        <is>
          <t>Adam</t>
        </is>
      </c>
      <c r="F25" s="27" t="n">
        <v>160</v>
      </c>
      <c r="G25" s="28" t="n">
        <v>193.7</v>
      </c>
      <c r="H25" s="28" t="n">
        <v>115.46</v>
      </c>
    </row>
    <row r="26">
      <c r="A26" s="26" t="n">
        <v>46078</v>
      </c>
      <c r="B26" s="4" t="inlineStr">
        <is>
          <t>Mliekareň Lúka</t>
        </is>
      </c>
      <c r="C26" s="4" t="inlineStr">
        <is>
          <t>Banská Bystrica</t>
        </is>
      </c>
      <c r="D26" s="4" t="inlineStr">
        <is>
          <t>Dodávka</t>
        </is>
      </c>
      <c r="E26" s="4" t="inlineStr">
        <is>
          <t>Adam</t>
        </is>
      </c>
      <c r="F26" s="27" t="n">
        <v>96</v>
      </c>
      <c r="G26" s="28" t="n">
        <v>130.33</v>
      </c>
      <c r="H26" s="28" t="n">
        <v>67.65000000000001</v>
      </c>
    </row>
    <row r="27">
      <c r="A27" s="26" t="n">
        <v>46079</v>
      </c>
      <c r="B27" s="4" t="inlineStr">
        <is>
          <t>Kvetinárstvo Ruža</t>
        </is>
      </c>
      <c r="C27" s="4" t="inlineStr">
        <is>
          <t>Košice</t>
        </is>
      </c>
      <c r="D27" s="4" t="inlineStr">
        <is>
          <t>Kamión</t>
        </is>
      </c>
      <c r="E27" s="4" t="inlineStr">
        <is>
          <t>Dušan</t>
        </is>
      </c>
      <c r="F27" s="27" t="n">
        <v>250</v>
      </c>
      <c r="G27" s="28" t="n">
        <v>632.15</v>
      </c>
      <c r="H27" s="28" t="n">
        <v>430.18</v>
      </c>
    </row>
    <row r="28">
      <c r="A28" s="26" t="n">
        <v>46080</v>
      </c>
      <c r="B28" s="4" t="inlineStr">
        <is>
          <t>Kvetinárstvo Ruža</t>
        </is>
      </c>
      <c r="C28" s="4" t="inlineStr">
        <is>
          <t>Trenčín</t>
        </is>
      </c>
      <c r="D28" s="4" t="inlineStr">
        <is>
          <t>Kamión</t>
        </is>
      </c>
      <c r="E28" s="4" t="inlineStr">
        <is>
          <t>Emil</t>
        </is>
      </c>
      <c r="F28" s="27" t="n">
        <v>80</v>
      </c>
      <c r="G28" s="28" t="n">
        <v>264.02</v>
      </c>
      <c r="H28" s="28" t="n">
        <v>154.21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14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1" customWidth="1" min="3" max="3"/>
    <col width="10" customWidth="1" min="4" max="4"/>
    <col width="14" customWidth="1" min="5" max="5"/>
    <col width="11" customWidth="1" min="6" max="6"/>
    <col width="12" customWidth="1" min="7" max="7"/>
    <col width="13" customWidth="1" min="8" max="8"/>
    <col width="13" customWidth="1" min="9" max="9"/>
    <col width="9" customWidth="1" min="10" max="10"/>
    <col width="12" customWidth="1" min="11" max="11"/>
  </cols>
  <sheetData>
    <row r="1">
      <c r="A1" s="3" t="inlineStr">
        <is>
          <t>Meno</t>
        </is>
      </c>
      <c r="B1" s="3" t="inlineStr">
        <is>
          <t>Priezvisko</t>
        </is>
      </c>
      <c r="C1" s="3" t="inlineStr">
        <is>
          <t>Skupina</t>
        </is>
      </c>
      <c r="D1" s="3" t="inlineStr">
        <is>
          <t>Známka</t>
        </is>
      </c>
      <c r="E1" s="3" t="inlineStr">
        <is>
          <t>Narodený</t>
        </is>
      </c>
      <c r="F1" s="3" t="inlineStr">
        <is>
          <t>Mobil</t>
        </is>
      </c>
      <c r="G1" s="3" t="inlineStr">
        <is>
          <t>Zviera</t>
        </is>
      </c>
      <c r="H1" s="3" t="inlineStr">
        <is>
          <t>Súrodenci</t>
        </is>
      </c>
      <c r="I1" s="3" t="inlineStr">
        <is>
          <t>Vreckové</t>
        </is>
      </c>
      <c r="J1" s="3" t="inlineStr">
        <is>
          <t>Výška</t>
        </is>
      </c>
      <c r="K1" s="3" t="inlineStr">
        <is>
          <t>Hmotnosť</t>
        </is>
      </c>
    </row>
    <row r="2">
      <c r="A2" s="4" t="inlineStr">
        <is>
          <t>Omar</t>
        </is>
      </c>
      <c r="B2" s="4" t="inlineStr">
        <is>
          <t>Baxter</t>
        </is>
      </c>
      <c r="C2" s="4" t="inlineStr">
        <is>
          <t>99014</t>
        </is>
      </c>
      <c r="D2" s="4" t="n">
        <v>4</v>
      </c>
      <c r="E2" s="26" t="n">
        <v>30906</v>
      </c>
      <c r="F2" s="4" t="inlineStr">
        <is>
          <t>Easy</t>
        </is>
      </c>
      <c r="G2" s="4" t="inlineStr">
        <is>
          <t>nemá</t>
        </is>
      </c>
      <c r="H2" s="4" t="n">
        <v>2</v>
      </c>
      <c r="I2" s="29" t="n">
        <v>7</v>
      </c>
      <c r="J2" s="4" t="n">
        <v>197</v>
      </c>
      <c r="K2" s="4" t="n">
        <v>66</v>
      </c>
    </row>
    <row r="3">
      <c r="A3" s="4" t="inlineStr">
        <is>
          <t>Paul</t>
        </is>
      </c>
      <c r="B3" s="4" t="inlineStr">
        <is>
          <t>Pluhar</t>
        </is>
      </c>
      <c r="C3" s="4" t="inlineStr">
        <is>
          <t>99011</t>
        </is>
      </c>
      <c r="D3" s="4" t="n">
        <v>3</v>
      </c>
      <c r="E3" s="26" t="n">
        <v>30145</v>
      </c>
      <c r="F3" s="4" t="inlineStr">
        <is>
          <t>Orange</t>
        </is>
      </c>
      <c r="G3" s="4" t="inlineStr">
        <is>
          <t>had</t>
        </is>
      </c>
      <c r="H3" s="4" t="n">
        <v>4</v>
      </c>
      <c r="I3" s="29" t="n">
        <v>482</v>
      </c>
      <c r="J3" s="4" t="n">
        <v>161</v>
      </c>
      <c r="K3" s="4" t="n">
        <v>47</v>
      </c>
    </row>
    <row r="4">
      <c r="A4" s="4" t="inlineStr">
        <is>
          <t>Thomas</t>
        </is>
      </c>
      <c r="B4" s="4" t="inlineStr">
        <is>
          <t>Milberg</t>
        </is>
      </c>
      <c r="C4" s="4" t="inlineStr">
        <is>
          <t>99013</t>
        </is>
      </c>
      <c r="D4" s="4" t="n">
        <v>3</v>
      </c>
      <c r="E4" s="26" t="n">
        <v>29639</v>
      </c>
      <c r="F4" s="4" t="inlineStr">
        <is>
          <t>Eurotel</t>
        </is>
      </c>
      <c r="G4" s="4" t="inlineStr">
        <is>
          <t>pes</t>
        </is>
      </c>
      <c r="H4" s="4" t="n">
        <v>3</v>
      </c>
      <c r="I4" s="29" t="n">
        <v>720</v>
      </c>
      <c r="J4" s="4" t="n">
        <v>150</v>
      </c>
      <c r="K4" s="4" t="n">
        <v>78</v>
      </c>
    </row>
    <row r="5">
      <c r="A5" s="4" t="inlineStr">
        <is>
          <t>Carlo</t>
        </is>
      </c>
      <c r="B5" s="4" t="inlineStr">
        <is>
          <t>Williams</t>
        </is>
      </c>
      <c r="C5" s="4" t="inlineStr">
        <is>
          <t>99011</t>
        </is>
      </c>
      <c r="D5" s="4" t="n">
        <v>4</v>
      </c>
      <c r="E5" s="26" t="n">
        <v>30475</v>
      </c>
      <c r="F5" s="4" t="inlineStr">
        <is>
          <t>Easy</t>
        </is>
      </c>
      <c r="G5" s="4" t="inlineStr">
        <is>
          <t>pes</t>
        </is>
      </c>
      <c r="H5" s="4" t="n">
        <v>0</v>
      </c>
      <c r="I5" s="29" t="n">
        <v>733</v>
      </c>
      <c r="J5" s="4" t="n">
        <v>182</v>
      </c>
      <c r="K5" s="4" t="n">
        <v>90</v>
      </c>
    </row>
    <row r="6">
      <c r="A6" s="4" t="inlineStr">
        <is>
          <t>Lauren</t>
        </is>
      </c>
      <c r="B6" s="4" t="inlineStr">
        <is>
          <t>Picard</t>
        </is>
      </c>
      <c r="C6" s="4" t="inlineStr">
        <is>
          <t>99014</t>
        </is>
      </c>
      <c r="D6" s="4" t="n">
        <v>3</v>
      </c>
      <c r="E6" s="26" t="n">
        <v>30855</v>
      </c>
      <c r="F6" s="4" t="inlineStr">
        <is>
          <t>Easy</t>
        </is>
      </c>
      <c r="G6" s="4" t="inlineStr">
        <is>
          <t>nemá</t>
        </is>
      </c>
      <c r="H6" s="4" t="n">
        <v>4</v>
      </c>
      <c r="I6" s="29" t="n">
        <v>971</v>
      </c>
      <c r="J6" s="4" t="n">
        <v>185</v>
      </c>
      <c r="K6" s="4" t="n">
        <v>94</v>
      </c>
    </row>
    <row r="7">
      <c r="A7" s="4" t="inlineStr">
        <is>
          <t>Matt</t>
        </is>
      </c>
      <c r="B7" s="4" t="inlineStr">
        <is>
          <t>Falk</t>
        </is>
      </c>
      <c r="C7" s="4" t="inlineStr">
        <is>
          <t>99011</t>
        </is>
      </c>
      <c r="D7" s="4" t="n">
        <v>4</v>
      </c>
      <c r="E7" s="26" t="n">
        <v>30685</v>
      </c>
      <c r="F7" s="4" t="inlineStr">
        <is>
          <t>Orange</t>
        </is>
      </c>
      <c r="G7" s="4" t="inlineStr">
        <is>
          <t>had</t>
        </is>
      </c>
      <c r="H7" s="4" t="n">
        <v>1</v>
      </c>
      <c r="I7" s="29" t="n">
        <v>997</v>
      </c>
      <c r="J7" s="4" t="n">
        <v>188</v>
      </c>
      <c r="K7" s="4" t="n">
        <v>46</v>
      </c>
    </row>
    <row r="8">
      <c r="A8" s="4" t="inlineStr">
        <is>
          <t>Martina</t>
        </is>
      </c>
      <c r="B8" s="4" t="inlineStr">
        <is>
          <t>Spencer</t>
        </is>
      </c>
      <c r="C8" s="4" t="inlineStr">
        <is>
          <t>99014</t>
        </is>
      </c>
      <c r="D8" s="4" t="n">
        <v>2</v>
      </c>
      <c r="E8" s="26" t="n">
        <v>29711</v>
      </c>
      <c r="F8" s="4" t="inlineStr">
        <is>
          <t>Eurotel</t>
        </is>
      </c>
      <c r="G8" s="4" t="inlineStr">
        <is>
          <t>nemá</t>
        </is>
      </c>
      <c r="H8" s="4" t="n">
        <v>0</v>
      </c>
      <c r="I8" s="29" t="n">
        <v>1264</v>
      </c>
      <c r="J8" s="4" t="n">
        <v>168</v>
      </c>
      <c r="K8" s="4" t="n">
        <v>82</v>
      </c>
    </row>
    <row r="9">
      <c r="A9" s="4" t="inlineStr">
        <is>
          <t>Jim</t>
        </is>
      </c>
      <c r="B9" s="4" t="inlineStr">
        <is>
          <t>Burlinson</t>
        </is>
      </c>
      <c r="C9" s="4" t="inlineStr">
        <is>
          <t>99012</t>
        </is>
      </c>
      <c r="D9" s="4" t="n">
        <v>2</v>
      </c>
      <c r="E9" s="26" t="n">
        <v>30691</v>
      </c>
      <c r="F9" s="4" t="inlineStr">
        <is>
          <t>Eurotel</t>
        </is>
      </c>
      <c r="G9" s="4" t="inlineStr">
        <is>
          <t>nemá</t>
        </is>
      </c>
      <c r="H9" s="4" t="n">
        <v>0</v>
      </c>
      <c r="I9" s="29" t="n">
        <v>1749</v>
      </c>
      <c r="J9" s="4" t="n">
        <v>153</v>
      </c>
      <c r="K9" s="4" t="n">
        <v>76</v>
      </c>
    </row>
    <row r="10">
      <c r="A10" s="4" t="inlineStr">
        <is>
          <t>Margaret</t>
        </is>
      </c>
      <c r="B10" s="4" t="inlineStr">
        <is>
          <t>Kiesbauer</t>
        </is>
      </c>
      <c r="C10" s="4" t="inlineStr">
        <is>
          <t>99014</t>
        </is>
      </c>
      <c r="D10" s="4" t="n">
        <v>1</v>
      </c>
      <c r="E10" s="26" t="n">
        <v>29447</v>
      </c>
      <c r="F10" s="4" t="inlineStr">
        <is>
          <t>Easy</t>
        </is>
      </c>
      <c r="G10" s="4" t="inlineStr">
        <is>
          <t>papagáj</t>
        </is>
      </c>
      <c r="H10" s="4" t="n">
        <v>2</v>
      </c>
      <c r="I10" s="29" t="n">
        <v>1798</v>
      </c>
      <c r="J10" s="4" t="n">
        <v>168</v>
      </c>
      <c r="K10" s="4" t="n">
        <v>61</v>
      </c>
    </row>
    <row r="11">
      <c r="A11" s="4" t="inlineStr">
        <is>
          <t>Marco</t>
        </is>
      </c>
      <c r="B11" s="4" t="inlineStr">
        <is>
          <t>Brunner</t>
        </is>
      </c>
      <c r="C11" s="4" t="inlineStr">
        <is>
          <t>99013</t>
        </is>
      </c>
      <c r="D11" s="4" t="n">
        <v>4</v>
      </c>
      <c r="E11" s="26" t="n">
        <v>30349</v>
      </c>
      <c r="F11" s="4" t="inlineStr">
        <is>
          <t>Orange</t>
        </is>
      </c>
      <c r="G11" s="4" t="inlineStr">
        <is>
          <t>nemá</t>
        </is>
      </c>
      <c r="H11" s="4" t="n">
        <v>4</v>
      </c>
      <c r="I11" s="29" t="n">
        <v>1915</v>
      </c>
      <c r="J11" s="4" t="n">
        <v>196</v>
      </c>
      <c r="K11" s="4" t="n">
        <v>52</v>
      </c>
    </row>
    <row r="12">
      <c r="A12" s="4" t="inlineStr">
        <is>
          <t>Percy</t>
        </is>
      </c>
      <c r="B12" s="4" t="inlineStr">
        <is>
          <t>Stone</t>
        </is>
      </c>
      <c r="C12" s="4" t="inlineStr">
        <is>
          <t>99012</t>
        </is>
      </c>
      <c r="D12" s="4" t="n">
        <v>2</v>
      </c>
      <c r="E12" s="26" t="n">
        <v>30463</v>
      </c>
      <c r="F12" s="4" t="n"/>
      <c r="G12" s="4" t="inlineStr">
        <is>
          <t>pes</t>
        </is>
      </c>
      <c r="H12" s="4" t="n">
        <v>0</v>
      </c>
      <c r="I12" s="29" t="n">
        <v>285</v>
      </c>
      <c r="J12" s="4" t="n">
        <v>173</v>
      </c>
      <c r="K12" s="4" t="n">
        <v>76</v>
      </c>
    </row>
    <row r="13">
      <c r="A13" s="4" t="inlineStr">
        <is>
          <t>Betty</t>
        </is>
      </c>
      <c r="B13" s="4" t="inlineStr">
        <is>
          <t>Falková</t>
        </is>
      </c>
      <c r="C13" s="4" t="inlineStr">
        <is>
          <t>99012</t>
        </is>
      </c>
      <c r="D13" s="4" t="n">
        <v>4</v>
      </c>
      <c r="E13" s="26" t="n">
        <v>30954</v>
      </c>
      <c r="F13" s="4" t="inlineStr">
        <is>
          <t>Orange</t>
        </is>
      </c>
      <c r="G13" s="4" t="inlineStr">
        <is>
          <t>rybky</t>
        </is>
      </c>
      <c r="H13" s="4" t="n">
        <v>1</v>
      </c>
      <c r="I13" s="29" t="n">
        <v>297</v>
      </c>
      <c r="J13" s="4" t="n">
        <v>188</v>
      </c>
      <c r="K13" s="4" t="n">
        <v>46</v>
      </c>
    </row>
    <row r="14">
      <c r="A14" s="4" t="inlineStr">
        <is>
          <t>Sigourney</t>
        </is>
      </c>
      <c r="B14" s="4" t="inlineStr">
        <is>
          <t>Mastorakis</t>
        </is>
      </c>
      <c r="C14" s="4" t="inlineStr">
        <is>
          <t>99014</t>
        </is>
      </c>
      <c r="D14" s="4" t="n">
        <v>4</v>
      </c>
      <c r="E14" s="26" t="n">
        <v>29964</v>
      </c>
      <c r="F14" s="4" t="inlineStr">
        <is>
          <t>Prima</t>
        </is>
      </c>
      <c r="G14" s="4" t="inlineStr">
        <is>
          <t>rybky</t>
        </is>
      </c>
      <c r="H14" s="4" t="n">
        <v>3</v>
      </c>
      <c r="I14" s="29" t="n">
        <v>345</v>
      </c>
      <c r="J14" s="4" t="n">
        <v>164</v>
      </c>
      <c r="K14" s="4" t="n">
        <v>104</v>
      </c>
    </row>
    <row r="15">
      <c r="A15" s="4" t="inlineStr">
        <is>
          <t>Caudia</t>
        </is>
      </c>
      <c r="B15" s="4" t="inlineStr">
        <is>
          <t>Galligan</t>
        </is>
      </c>
      <c r="C15" s="4" t="inlineStr">
        <is>
          <t>99013</t>
        </is>
      </c>
      <c r="D15" s="4" t="n">
        <v>3</v>
      </c>
      <c r="E15" s="26" t="n">
        <v>30365</v>
      </c>
      <c r="F15" s="4" t="inlineStr">
        <is>
          <t>Easy</t>
        </is>
      </c>
      <c r="G15" s="4" t="inlineStr">
        <is>
          <t>škrečok</t>
        </is>
      </c>
      <c r="H15" s="4" t="n">
        <v>2</v>
      </c>
      <c r="I15" s="29" t="n">
        <v>930</v>
      </c>
      <c r="J15" s="4" t="n">
        <v>150</v>
      </c>
      <c r="K15" s="4" t="n">
        <v>98</v>
      </c>
    </row>
    <row r="16">
      <c r="A16" s="4" t="inlineStr">
        <is>
          <t>Gustav01</t>
        </is>
      </c>
      <c r="B16" s="4" t="inlineStr">
        <is>
          <t>Hamilton</t>
        </is>
      </c>
      <c r="C16" s="4" t="inlineStr">
        <is>
          <t>99012</t>
        </is>
      </c>
      <c r="D16" s="4" t="n">
        <v>3</v>
      </c>
      <c r="E16" s="26" t="n">
        <v>30815</v>
      </c>
      <c r="F16" s="4" t="inlineStr">
        <is>
          <t>Prima</t>
        </is>
      </c>
      <c r="G16" s="4" t="inlineStr">
        <is>
          <t>rybky</t>
        </is>
      </c>
      <c r="H16" s="4" t="n">
        <v>0</v>
      </c>
      <c r="I16" s="29" t="n">
        <v>1419</v>
      </c>
      <c r="J16" s="4" t="n">
        <v>181</v>
      </c>
      <c r="K16" s="4" t="n">
        <v>67</v>
      </c>
    </row>
    <row r="17">
      <c r="A17" s="4" t="inlineStr">
        <is>
          <t>Petty</t>
        </is>
      </c>
      <c r="B17" s="4" t="inlineStr">
        <is>
          <t>Lowry</t>
        </is>
      </c>
      <c r="C17" s="4" t="inlineStr">
        <is>
          <t>99013</t>
        </is>
      </c>
      <c r="D17" s="4" t="n">
        <v>2</v>
      </c>
      <c r="E17" s="26" t="n">
        <v>29716</v>
      </c>
      <c r="F17" s="4" t="inlineStr">
        <is>
          <t>Prima</t>
        </is>
      </c>
      <c r="G17" s="4" t="inlineStr">
        <is>
          <t>papagáj</t>
        </is>
      </c>
      <c r="H17" s="4" t="n">
        <v>3</v>
      </c>
      <c r="I17" s="29" t="n">
        <v>1476</v>
      </c>
      <c r="J17" s="4" t="n">
        <v>161</v>
      </c>
      <c r="K17" s="4" t="n">
        <v>87</v>
      </c>
    </row>
    <row r="18">
      <c r="A18" s="4" t="inlineStr">
        <is>
          <t>Arnold</t>
        </is>
      </c>
      <c r="B18" s="4" t="inlineStr">
        <is>
          <t>Erdel</t>
        </is>
      </c>
      <c r="C18" s="4" t="inlineStr">
        <is>
          <t>99012</t>
        </is>
      </c>
      <c r="D18" s="4" t="n">
        <v>4</v>
      </c>
      <c r="E18" s="26" t="n">
        <v>30045</v>
      </c>
      <c r="F18" s="4" t="inlineStr">
        <is>
          <t>Prima</t>
        </is>
      </c>
      <c r="G18" s="4" t="inlineStr">
        <is>
          <t>nemá</t>
        </is>
      </c>
      <c r="H18" s="4" t="n">
        <v>3</v>
      </c>
      <c r="I18" s="29" t="n">
        <v>1988</v>
      </c>
      <c r="J18" s="4" t="n">
        <v>153</v>
      </c>
      <c r="K18" s="4" t="n">
        <v>87</v>
      </c>
    </row>
    <row r="19">
      <c r="A19" s="4" t="inlineStr">
        <is>
          <t>Tom</t>
        </is>
      </c>
      <c r="B19" s="4" t="inlineStr">
        <is>
          <t>Alber</t>
        </is>
      </c>
      <c r="C19" s="4" t="inlineStr">
        <is>
          <t>99013</t>
        </is>
      </c>
      <c r="D19" s="4" t="n">
        <v>1</v>
      </c>
      <c r="E19" s="26" t="n">
        <v>29592</v>
      </c>
      <c r="F19" s="4" t="inlineStr">
        <is>
          <t>Prima</t>
        </is>
      </c>
      <c r="G19" s="4" t="inlineStr">
        <is>
          <t>škrečok</t>
        </is>
      </c>
      <c r="H19" s="4" t="n">
        <v>2</v>
      </c>
      <c r="I19" s="29" t="n">
        <v>6</v>
      </c>
      <c r="J19" s="4" t="n">
        <v>160</v>
      </c>
      <c r="K19" s="4" t="n">
        <v>90</v>
      </c>
    </row>
    <row r="20">
      <c r="A20" s="4" t="inlineStr">
        <is>
          <t>David</t>
        </is>
      </c>
      <c r="B20" s="4" t="inlineStr">
        <is>
          <t>De Laurentis</t>
        </is>
      </c>
      <c r="C20" s="4" t="inlineStr">
        <is>
          <t>99014</t>
        </is>
      </c>
      <c r="D20" s="4" t="n">
        <v>4</v>
      </c>
      <c r="E20" s="26" t="n">
        <v>29307</v>
      </c>
      <c r="F20" s="4" t="inlineStr">
        <is>
          <t>Prima</t>
        </is>
      </c>
      <c r="G20" s="4" t="inlineStr">
        <is>
          <t>škrečok</t>
        </is>
      </c>
      <c r="H20" s="4" t="n">
        <v>4</v>
      </c>
      <c r="I20" s="29" t="n">
        <v>331</v>
      </c>
      <c r="J20" s="4" t="n">
        <v>169</v>
      </c>
      <c r="K20" s="4" t="n">
        <v>60</v>
      </c>
    </row>
    <row r="21">
      <c r="A21" s="4" t="inlineStr">
        <is>
          <t>Cristina</t>
        </is>
      </c>
      <c r="B21" s="4" t="inlineStr">
        <is>
          <t>Alber</t>
        </is>
      </c>
      <c r="C21" s="4" t="inlineStr">
        <is>
          <t>99012</t>
        </is>
      </c>
      <c r="D21" s="4" t="n">
        <v>1</v>
      </c>
      <c r="E21" s="26" t="n">
        <v>30417</v>
      </c>
      <c r="F21" s="4" t="inlineStr">
        <is>
          <t>Prima</t>
        </is>
      </c>
      <c r="G21" s="4" t="inlineStr">
        <is>
          <t>had</t>
        </is>
      </c>
      <c r="H21" s="4" t="n">
        <v>4</v>
      </c>
      <c r="I21" s="29" t="n">
        <v>352</v>
      </c>
      <c r="J21" s="4" t="n">
        <v>162</v>
      </c>
      <c r="K21" s="4" t="n">
        <v>64</v>
      </c>
    </row>
    <row r="22">
      <c r="A22" s="4" t="inlineStr">
        <is>
          <t>Rick</t>
        </is>
      </c>
      <c r="B22" s="4" t="inlineStr">
        <is>
          <t>Nebel</t>
        </is>
      </c>
      <c r="C22" s="4" t="inlineStr">
        <is>
          <t>99014</t>
        </is>
      </c>
      <c r="D22" s="4" t="n">
        <v>3</v>
      </c>
      <c r="E22" s="26" t="n">
        <v>29708</v>
      </c>
      <c r="F22" s="4" t="n"/>
      <c r="G22" s="4" t="inlineStr">
        <is>
          <t>had</t>
        </is>
      </c>
      <c r="H22" s="4" t="n">
        <v>3</v>
      </c>
      <c r="I22" s="29" t="n">
        <v>474</v>
      </c>
      <c r="J22" s="4" t="n">
        <v>177</v>
      </c>
      <c r="K22" s="4" t="n">
        <v>100</v>
      </c>
    </row>
    <row r="23">
      <c r="A23" s="4" t="inlineStr">
        <is>
          <t>Paudge</t>
        </is>
      </c>
      <c r="B23" s="4" t="inlineStr">
        <is>
          <t>Schneider</t>
        </is>
      </c>
      <c r="C23" s="4" t="inlineStr">
        <is>
          <t>99014</t>
        </is>
      </c>
      <c r="D23" s="4" t="n">
        <v>3</v>
      </c>
      <c r="E23" s="26" t="n">
        <v>29764</v>
      </c>
      <c r="F23" s="4" t="inlineStr">
        <is>
          <t>Prima</t>
        </is>
      </c>
      <c r="G23" s="4" t="inlineStr">
        <is>
          <t>škrečok</t>
        </is>
      </c>
      <c r="H23" s="4" t="n">
        <v>0</v>
      </c>
      <c r="I23" s="29" t="n">
        <v>580</v>
      </c>
      <c r="J23" s="4" t="n">
        <v>168</v>
      </c>
      <c r="K23" s="4" t="n">
        <v>81</v>
      </c>
    </row>
    <row r="24">
      <c r="A24" s="4" t="inlineStr">
        <is>
          <t>Jack</t>
        </is>
      </c>
      <c r="B24" s="4" t="inlineStr">
        <is>
          <t>Shmithers</t>
        </is>
      </c>
      <c r="C24" s="4" t="inlineStr">
        <is>
          <t>99014</t>
        </is>
      </c>
      <c r="D24" s="4" t="n">
        <v>4</v>
      </c>
      <c r="E24" s="26" t="n">
        <v>30469</v>
      </c>
      <c r="F24" s="4" t="inlineStr">
        <is>
          <t>Easy</t>
        </is>
      </c>
      <c r="G24" s="4" t="inlineStr">
        <is>
          <t>škrečok</t>
        </is>
      </c>
      <c r="H24" s="4" t="n">
        <v>4</v>
      </c>
      <c r="I24" s="29" t="n">
        <v>707</v>
      </c>
      <c r="J24" s="4" t="n">
        <v>156</v>
      </c>
      <c r="K24" s="4" t="n">
        <v>61</v>
      </c>
    </row>
    <row r="25">
      <c r="A25" s="4" t="inlineStr">
        <is>
          <t>Simon</t>
        </is>
      </c>
      <c r="B25" s="4" t="inlineStr">
        <is>
          <t>Atkinson</t>
        </is>
      </c>
      <c r="C25" s="4" t="inlineStr">
        <is>
          <t>99011</t>
        </is>
      </c>
      <c r="D25" s="4" t="n">
        <v>2</v>
      </c>
      <c r="E25" s="26" t="n">
        <v>30138</v>
      </c>
      <c r="F25" s="4" t="inlineStr">
        <is>
          <t>Orange</t>
        </is>
      </c>
      <c r="G25" s="4" t="inlineStr">
        <is>
          <t>rybky</t>
        </is>
      </c>
      <c r="H25" s="4" t="n">
        <v>4</v>
      </c>
      <c r="I25" s="29" t="n">
        <v>734</v>
      </c>
      <c r="J25" s="4" t="n">
        <v>180</v>
      </c>
      <c r="K25" s="4" t="n">
        <v>81</v>
      </c>
    </row>
    <row r="26">
      <c r="A26" s="4" t="inlineStr">
        <is>
          <t>Carlo</t>
        </is>
      </c>
      <c r="B26" s="4" t="inlineStr">
        <is>
          <t>Meyer</t>
        </is>
      </c>
      <c r="C26" s="4" t="inlineStr">
        <is>
          <t>99011</t>
        </is>
      </c>
      <c r="D26" s="4" t="n">
        <v>1</v>
      </c>
      <c r="E26" s="26" t="n">
        <v>30155</v>
      </c>
      <c r="F26" s="4" t="inlineStr">
        <is>
          <t>Easy</t>
        </is>
      </c>
      <c r="G26" s="4" t="inlineStr">
        <is>
          <t>had</t>
        </is>
      </c>
      <c r="H26" s="4" t="n">
        <v>4</v>
      </c>
      <c r="I26" s="29" t="n">
        <v>1214</v>
      </c>
      <c r="J26" s="4" t="n">
        <v>179</v>
      </c>
      <c r="K26" s="4" t="n">
        <v>70</v>
      </c>
    </row>
    <row r="27">
      <c r="A27" s="4" t="inlineStr">
        <is>
          <t>Linda</t>
        </is>
      </c>
      <c r="B27" s="4" t="inlineStr">
        <is>
          <t>Geier</t>
        </is>
      </c>
      <c r="C27" s="4" t="inlineStr">
        <is>
          <t>99011</t>
        </is>
      </c>
      <c r="D27" s="4" t="n">
        <v>4</v>
      </c>
      <c r="E27" s="26" t="n">
        <v>30383</v>
      </c>
      <c r="F27" s="4" t="inlineStr">
        <is>
          <t>Easy</t>
        </is>
      </c>
      <c r="G27" s="4" t="inlineStr">
        <is>
          <t>pes</t>
        </is>
      </c>
      <c r="H27" s="4" t="n">
        <v>2</v>
      </c>
      <c r="I27" s="29" t="n">
        <v>1729</v>
      </c>
      <c r="J27" s="4" t="n">
        <v>169</v>
      </c>
      <c r="K27" s="4" t="n">
        <v>80</v>
      </c>
    </row>
    <row r="28">
      <c r="A28" s="4" t="inlineStr">
        <is>
          <t>Richard</t>
        </is>
      </c>
      <c r="B28" s="4" t="inlineStr">
        <is>
          <t>Hörbiger</t>
        </is>
      </c>
      <c r="C28" s="4" t="inlineStr">
        <is>
          <t>99012</t>
        </is>
      </c>
      <c r="D28" s="4" t="n">
        <v>1</v>
      </c>
      <c r="E28" s="26" t="n">
        <v>29932</v>
      </c>
      <c r="F28" s="4" t="inlineStr">
        <is>
          <t>Easy</t>
        </is>
      </c>
      <c r="G28" s="4" t="inlineStr">
        <is>
          <t>mačka</t>
        </is>
      </c>
      <c r="H28" s="4" t="n">
        <v>4</v>
      </c>
      <c r="I28" s="29" t="n">
        <v>1878</v>
      </c>
      <c r="J28" s="4" t="n">
        <v>193</v>
      </c>
      <c r="K28" s="4" t="n">
        <v>61</v>
      </c>
    </row>
    <row r="29">
      <c r="A29" s="4" t="inlineStr">
        <is>
          <t>Percy</t>
        </is>
      </c>
      <c r="B29" s="4" t="inlineStr">
        <is>
          <t>Potter</t>
        </is>
      </c>
      <c r="C29" s="4" t="inlineStr">
        <is>
          <t>99013</t>
        </is>
      </c>
      <c r="D29" s="4" t="n">
        <v>2</v>
      </c>
      <c r="E29" s="26" t="n">
        <v>29841</v>
      </c>
      <c r="F29" s="4" t="inlineStr">
        <is>
          <t>Eurotel</t>
        </is>
      </c>
      <c r="G29" s="4" t="inlineStr">
        <is>
          <t>mačka</t>
        </is>
      </c>
      <c r="H29" s="4" t="n">
        <v>2</v>
      </c>
      <c r="I29" s="29" t="n">
        <v>1934</v>
      </c>
      <c r="J29" s="4" t="n">
        <v>178</v>
      </c>
      <c r="K29" s="4" t="n">
        <v>88</v>
      </c>
    </row>
    <row r="30">
      <c r="A30" s="4" t="inlineStr">
        <is>
          <t>Raoul</t>
        </is>
      </c>
      <c r="B30" s="4" t="inlineStr">
        <is>
          <t>Schneider</t>
        </is>
      </c>
      <c r="C30" s="4" t="inlineStr">
        <is>
          <t>99012</t>
        </is>
      </c>
      <c r="D30" s="4" t="n">
        <v>1</v>
      </c>
      <c r="E30" s="26" t="n">
        <v>30998</v>
      </c>
      <c r="F30" s="4" t="inlineStr">
        <is>
          <t>Prima</t>
        </is>
      </c>
      <c r="G30" s="4" t="inlineStr">
        <is>
          <t>rybky</t>
        </is>
      </c>
      <c r="H30" s="4" t="n">
        <v>2</v>
      </c>
      <c r="I30" s="29" t="n">
        <v>1957</v>
      </c>
      <c r="J30" s="4" t="n">
        <v>151</v>
      </c>
      <c r="K30" s="4" t="n">
        <v>72</v>
      </c>
    </row>
    <row r="31">
      <c r="A31" s="4" t="inlineStr">
        <is>
          <t>Johnny</t>
        </is>
      </c>
      <c r="B31" s="4" t="inlineStr">
        <is>
          <t>Caso</t>
        </is>
      </c>
      <c r="C31" s="4" t="inlineStr">
        <is>
          <t>99014</t>
        </is>
      </c>
      <c r="D31" s="4" t="n">
        <v>2</v>
      </c>
      <c r="E31" s="26" t="n">
        <v>30569</v>
      </c>
      <c r="F31" s="4" t="inlineStr">
        <is>
          <t>Orange</t>
        </is>
      </c>
      <c r="G31" s="4" t="inlineStr">
        <is>
          <t>nemá</t>
        </is>
      </c>
      <c r="H31" s="4" t="n">
        <v>0</v>
      </c>
      <c r="I31" s="29" t="n">
        <v>492</v>
      </c>
      <c r="J31" s="4" t="n">
        <v>162</v>
      </c>
      <c r="K31" s="4" t="n">
        <v>69</v>
      </c>
    </row>
    <row r="32">
      <c r="A32" s="4" t="inlineStr">
        <is>
          <t>Whi</t>
        </is>
      </c>
      <c r="B32" s="4" t="inlineStr">
        <is>
          <t>Komorowska</t>
        </is>
      </c>
      <c r="C32" s="4" t="inlineStr">
        <is>
          <t>99012</t>
        </is>
      </c>
      <c r="D32" s="4" t="n">
        <v>1</v>
      </c>
      <c r="E32" s="26" t="n">
        <v>29346</v>
      </c>
      <c r="F32" s="4" t="inlineStr">
        <is>
          <t>Eurotel</t>
        </is>
      </c>
      <c r="G32" s="4" t="inlineStr">
        <is>
          <t>rybky</t>
        </is>
      </c>
      <c r="H32" s="4" t="n">
        <v>3</v>
      </c>
      <c r="I32" s="29" t="n">
        <v>540</v>
      </c>
      <c r="J32" s="4" t="n">
        <v>162</v>
      </c>
      <c r="K32" s="4" t="n">
        <v>95</v>
      </c>
    </row>
    <row r="33">
      <c r="A33" s="4" t="inlineStr">
        <is>
          <t>Billy</t>
        </is>
      </c>
      <c r="B33" s="4" t="inlineStr">
        <is>
          <t>Kiesbauer</t>
        </is>
      </c>
      <c r="C33" s="4" t="inlineStr">
        <is>
          <t>99011</t>
        </is>
      </c>
      <c r="D33" s="4" t="n">
        <v>1</v>
      </c>
      <c r="E33" s="26" t="n">
        <v>29993</v>
      </c>
      <c r="F33" s="4" t="inlineStr">
        <is>
          <t>Prima</t>
        </is>
      </c>
      <c r="G33" s="4" t="inlineStr">
        <is>
          <t>nemá</t>
        </is>
      </c>
      <c r="H33" s="4" t="n">
        <v>2</v>
      </c>
      <c r="I33" s="29" t="n">
        <v>555</v>
      </c>
      <c r="J33" s="4" t="n">
        <v>187</v>
      </c>
      <c r="K33" s="4" t="n">
        <v>90</v>
      </c>
    </row>
    <row r="34">
      <c r="A34" s="4" t="inlineStr">
        <is>
          <t>Henry</t>
        </is>
      </c>
      <c r="B34" s="4" t="inlineStr">
        <is>
          <t>Williams</t>
        </is>
      </c>
      <c r="C34" s="4" t="inlineStr">
        <is>
          <t>99014</t>
        </is>
      </c>
      <c r="D34" s="4" t="n">
        <v>1</v>
      </c>
      <c r="E34" s="26" t="n">
        <v>29804</v>
      </c>
      <c r="F34" s="4" t="inlineStr">
        <is>
          <t>Eurotel</t>
        </is>
      </c>
      <c r="G34" s="4" t="inlineStr">
        <is>
          <t>had</t>
        </is>
      </c>
      <c r="H34" s="4" t="n">
        <v>2</v>
      </c>
      <c r="I34" s="29" t="n">
        <v>952</v>
      </c>
      <c r="J34" s="4" t="n">
        <v>199</v>
      </c>
      <c r="K34" s="4" t="n">
        <v>101</v>
      </c>
    </row>
    <row r="35">
      <c r="A35" s="4" t="inlineStr">
        <is>
          <t>David</t>
        </is>
      </c>
      <c r="B35" s="4" t="inlineStr">
        <is>
          <t>Goldberg</t>
        </is>
      </c>
      <c r="C35" s="4" t="inlineStr">
        <is>
          <t>99011</t>
        </is>
      </c>
      <c r="D35" s="4" t="n">
        <v>2</v>
      </c>
      <c r="E35" s="26" t="n">
        <v>29914</v>
      </c>
      <c r="F35" s="4" t="inlineStr">
        <is>
          <t>Prima</t>
        </is>
      </c>
      <c r="G35" s="4" t="inlineStr">
        <is>
          <t>papagáj</t>
        </is>
      </c>
      <c r="H35" s="4" t="n">
        <v>3</v>
      </c>
      <c r="I35" s="29" t="n">
        <v>1078</v>
      </c>
      <c r="J35" s="4" t="n">
        <v>186</v>
      </c>
      <c r="K35" s="4" t="n">
        <v>49</v>
      </c>
    </row>
    <row r="36">
      <c r="A36" s="4" t="inlineStr">
        <is>
          <t>Leonardo</t>
        </is>
      </c>
      <c r="B36" s="4" t="inlineStr">
        <is>
          <t>Kaprinsky</t>
        </is>
      </c>
      <c r="C36" s="4" t="inlineStr">
        <is>
          <t>99011</t>
        </is>
      </c>
      <c r="D36" s="4" t="n">
        <v>2</v>
      </c>
      <c r="E36" s="26" t="n">
        <v>30575</v>
      </c>
      <c r="F36" s="4" t="inlineStr">
        <is>
          <t>Prima</t>
        </is>
      </c>
      <c r="G36" s="4" t="inlineStr">
        <is>
          <t>nemá</t>
        </is>
      </c>
      <c r="H36" s="4" t="n">
        <v>1</v>
      </c>
      <c r="I36" s="29" t="n">
        <v>1201</v>
      </c>
      <c r="J36" s="4" t="n">
        <v>166</v>
      </c>
      <c r="K36" s="4" t="n">
        <v>83</v>
      </c>
    </row>
    <row r="37">
      <c r="A37" s="4" t="inlineStr">
        <is>
          <t>Tilda</t>
        </is>
      </c>
      <c r="B37" s="4" t="inlineStr">
        <is>
          <t>Coburn</t>
        </is>
      </c>
      <c r="C37" s="4" t="inlineStr">
        <is>
          <t>99014</t>
        </is>
      </c>
      <c r="D37" s="4" t="n">
        <v>4</v>
      </c>
      <c r="E37" s="26" t="n">
        <v>30668</v>
      </c>
      <c r="F37" s="4" t="inlineStr">
        <is>
          <t>Eurotel</t>
        </is>
      </c>
      <c r="G37" s="4" t="inlineStr">
        <is>
          <t>had</t>
        </is>
      </c>
      <c r="H37" s="4" t="n">
        <v>1</v>
      </c>
      <c r="I37" s="29" t="n">
        <v>1322</v>
      </c>
      <c r="J37" s="4" t="n">
        <v>162</v>
      </c>
      <c r="K37" s="4" t="n">
        <v>63</v>
      </c>
    </row>
    <row r="38">
      <c r="A38" s="4" t="inlineStr">
        <is>
          <t>Anna</t>
        </is>
      </c>
      <c r="B38" s="4" t="inlineStr">
        <is>
          <t>McBride</t>
        </is>
      </c>
      <c r="C38" s="4" t="inlineStr">
        <is>
          <t>99014</t>
        </is>
      </c>
      <c r="D38" s="4" t="n">
        <v>4</v>
      </c>
      <c r="E38" s="26" t="n">
        <v>30984</v>
      </c>
      <c r="F38" s="4" t="inlineStr">
        <is>
          <t>Easy</t>
        </is>
      </c>
      <c r="G38" s="4" t="inlineStr">
        <is>
          <t>had</t>
        </is>
      </c>
      <c r="H38" s="4" t="n">
        <v>4</v>
      </c>
      <c r="I38" s="29" t="n">
        <v>1573</v>
      </c>
      <c r="J38" s="4" t="n">
        <v>169</v>
      </c>
      <c r="K38" s="4" t="n">
        <v>83</v>
      </c>
    </row>
    <row r="39">
      <c r="A39" s="4" t="inlineStr">
        <is>
          <t>Sally</t>
        </is>
      </c>
      <c r="B39" s="4" t="inlineStr">
        <is>
          <t>De Sica</t>
        </is>
      </c>
      <c r="C39" s="4" t="inlineStr">
        <is>
          <t>99012</t>
        </is>
      </c>
      <c r="D39" s="4" t="n">
        <v>3</v>
      </c>
      <c r="E39" s="26" t="n">
        <v>29801</v>
      </c>
      <c r="F39" s="4" t="inlineStr">
        <is>
          <t>Prima</t>
        </is>
      </c>
      <c r="G39" s="4" t="inlineStr">
        <is>
          <t>pes</t>
        </is>
      </c>
      <c r="H39" s="4" t="n">
        <v>0</v>
      </c>
      <c r="I39" s="29" t="n">
        <v>1785</v>
      </c>
      <c r="J39" s="4" t="n">
        <v>156</v>
      </c>
      <c r="K39" s="4" t="n">
        <v>73</v>
      </c>
    </row>
    <row r="40">
      <c r="A40" s="4" t="inlineStr">
        <is>
          <t>Joan</t>
        </is>
      </c>
      <c r="B40" s="4" t="inlineStr">
        <is>
          <t>Milberg</t>
        </is>
      </c>
      <c r="C40" s="4" t="inlineStr">
        <is>
          <t>99014</t>
        </is>
      </c>
      <c r="D40" s="4" t="n">
        <v>1</v>
      </c>
      <c r="E40" s="26" t="n">
        <v>29802</v>
      </c>
      <c r="F40" s="4" t="inlineStr">
        <is>
          <t>Easy</t>
        </is>
      </c>
      <c r="G40" s="4" t="inlineStr">
        <is>
          <t>had</t>
        </is>
      </c>
      <c r="H40" s="4" t="n">
        <v>2</v>
      </c>
      <c r="I40" s="29" t="n">
        <v>19</v>
      </c>
      <c r="J40" s="4" t="n">
        <v>165</v>
      </c>
      <c r="K40" s="4" t="n">
        <v>57</v>
      </c>
    </row>
    <row r="41">
      <c r="A41" s="4" t="inlineStr">
        <is>
          <t>Harrison</t>
        </is>
      </c>
      <c r="B41" s="4" t="inlineStr">
        <is>
          <t>Plummer</t>
        </is>
      </c>
      <c r="C41" s="4" t="inlineStr">
        <is>
          <t>99014</t>
        </is>
      </c>
      <c r="D41" s="4" t="n">
        <v>1</v>
      </c>
      <c r="E41" s="26" t="n">
        <v>29896</v>
      </c>
      <c r="F41" s="4" t="inlineStr">
        <is>
          <t>Prima</t>
        </is>
      </c>
      <c r="G41" s="4" t="inlineStr">
        <is>
          <t>mačka</t>
        </is>
      </c>
      <c r="H41" s="4" t="n">
        <v>3</v>
      </c>
      <c r="I41" s="29" t="n">
        <v>185</v>
      </c>
      <c r="J41" s="4" t="n">
        <v>151</v>
      </c>
      <c r="K41" s="4" t="n">
        <v>74</v>
      </c>
    </row>
    <row r="42">
      <c r="A42" s="4" t="inlineStr">
        <is>
          <t>Jo</t>
        </is>
      </c>
      <c r="B42" s="4" t="inlineStr">
        <is>
          <t>Ande</t>
        </is>
      </c>
      <c r="C42" s="4" t="inlineStr">
        <is>
          <t>99012</t>
        </is>
      </c>
      <c r="D42" s="4" t="n">
        <v>2</v>
      </c>
      <c r="E42" s="26" t="n">
        <v>30745</v>
      </c>
      <c r="F42" s="4" t="inlineStr">
        <is>
          <t>Easy</t>
        </is>
      </c>
      <c r="G42" s="4" t="inlineStr">
        <is>
          <t>papagáj</t>
        </is>
      </c>
      <c r="H42" s="4" t="n">
        <v>0</v>
      </c>
      <c r="I42" s="29" t="n">
        <v>277</v>
      </c>
      <c r="J42" s="4" t="n">
        <v>164</v>
      </c>
      <c r="K42" s="4" t="n">
        <v>96</v>
      </c>
    </row>
    <row r="43">
      <c r="A43" s="4" t="inlineStr">
        <is>
          <t>Piero</t>
        </is>
      </c>
      <c r="B43" s="4" t="inlineStr">
        <is>
          <t>Falk</t>
        </is>
      </c>
      <c r="C43" s="4" t="inlineStr">
        <is>
          <t>99013</t>
        </is>
      </c>
      <c r="D43" s="4" t="n">
        <v>3</v>
      </c>
      <c r="E43" s="26" t="n">
        <v>30836</v>
      </c>
      <c r="F43" s="4" t="inlineStr">
        <is>
          <t>Prima</t>
        </is>
      </c>
      <c r="G43" s="4" t="inlineStr">
        <is>
          <t>rybky</t>
        </is>
      </c>
      <c r="H43" s="4" t="n">
        <v>4</v>
      </c>
      <c r="I43" s="29" t="n">
        <v>609</v>
      </c>
      <c r="J43" s="4" t="n">
        <v>171</v>
      </c>
      <c r="K43" s="4" t="n">
        <v>109</v>
      </c>
    </row>
    <row r="44">
      <c r="A44" s="4" t="inlineStr">
        <is>
          <t>Karen</t>
        </is>
      </c>
      <c r="B44" s="4" t="inlineStr">
        <is>
          <t>Rossi</t>
        </is>
      </c>
      <c r="C44" s="4" t="inlineStr">
        <is>
          <t>99013</t>
        </is>
      </c>
      <c r="D44" s="4" t="n">
        <v>3</v>
      </c>
      <c r="E44" s="26" t="n">
        <v>31016</v>
      </c>
      <c r="F44" s="4" t="inlineStr">
        <is>
          <t>Eurotel</t>
        </is>
      </c>
      <c r="G44" s="4" t="inlineStr">
        <is>
          <t>rybky</t>
        </is>
      </c>
      <c r="H44" s="4" t="n">
        <v>1</v>
      </c>
      <c r="I44" s="29" t="n">
        <v>1288</v>
      </c>
      <c r="J44" s="4" t="n">
        <v>168</v>
      </c>
      <c r="K44" s="4" t="n">
        <v>106</v>
      </c>
    </row>
    <row r="45">
      <c r="A45" s="4" t="inlineStr">
        <is>
          <t>Peng</t>
        </is>
      </c>
      <c r="B45" s="4" t="inlineStr">
        <is>
          <t>Wilde</t>
        </is>
      </c>
      <c r="C45" s="4" t="inlineStr">
        <is>
          <t>99013</t>
        </is>
      </c>
      <c r="D45" s="4" t="n">
        <v>1</v>
      </c>
      <c r="E45" s="26" t="n">
        <v>30696</v>
      </c>
      <c r="F45" s="4" t="inlineStr">
        <is>
          <t>Easy</t>
        </is>
      </c>
      <c r="G45" s="4" t="inlineStr">
        <is>
          <t>škrečok</t>
        </is>
      </c>
      <c r="H45" s="4" t="n">
        <v>2</v>
      </c>
      <c r="I45" s="29" t="n">
        <v>1437</v>
      </c>
      <c r="J45" s="4" t="n">
        <v>181</v>
      </c>
      <c r="K45" s="4" t="n">
        <v>75</v>
      </c>
    </row>
    <row r="46">
      <c r="A46" s="4" t="inlineStr">
        <is>
          <t>Ginger</t>
        </is>
      </c>
      <c r="B46" s="4" t="inlineStr">
        <is>
          <t>Grodin</t>
        </is>
      </c>
      <c r="C46" s="4" t="inlineStr">
        <is>
          <t>99013</t>
        </is>
      </c>
      <c r="D46" s="4" t="n">
        <v>1</v>
      </c>
      <c r="E46" s="26" t="n">
        <v>30963</v>
      </c>
      <c r="F46" s="4" t="inlineStr">
        <is>
          <t>Orange</t>
        </is>
      </c>
      <c r="G46" s="4" t="inlineStr">
        <is>
          <t>nemá</t>
        </is>
      </c>
      <c r="H46" s="4" t="n">
        <v>3</v>
      </c>
      <c r="I46" s="29" t="n">
        <v>1532</v>
      </c>
      <c r="J46" s="4" t="n">
        <v>188</v>
      </c>
      <c r="K46" s="4" t="n">
        <v>89</v>
      </c>
    </row>
    <row r="47">
      <c r="A47" s="4" t="inlineStr">
        <is>
          <t>Tilda</t>
        </is>
      </c>
      <c r="B47" s="4" t="inlineStr">
        <is>
          <t>Rodham</t>
        </is>
      </c>
      <c r="C47" s="4" t="inlineStr">
        <is>
          <t>99012</t>
        </is>
      </c>
      <c r="D47" s="4" t="n">
        <v>1</v>
      </c>
      <c r="E47" s="26" t="n">
        <v>30595</v>
      </c>
      <c r="F47" s="4" t="inlineStr">
        <is>
          <t>Orange</t>
        </is>
      </c>
      <c r="G47" s="4" t="inlineStr">
        <is>
          <t>papagáj</t>
        </is>
      </c>
      <c r="H47" s="4" t="n">
        <v>2</v>
      </c>
      <c r="I47" s="29" t="n">
        <v>1782</v>
      </c>
      <c r="J47" s="4" t="n">
        <v>192</v>
      </c>
      <c r="K47" s="4" t="n">
        <v>64</v>
      </c>
    </row>
    <row r="48">
      <c r="A48" s="4" t="inlineStr">
        <is>
          <t>Thomas</t>
        </is>
      </c>
      <c r="B48" s="4" t="inlineStr">
        <is>
          <t>Bigelow</t>
        </is>
      </c>
      <c r="C48" s="4" t="inlineStr">
        <is>
          <t>99014</t>
        </is>
      </c>
      <c r="D48" s="4" t="n">
        <v>2</v>
      </c>
      <c r="E48" s="26" t="n">
        <v>30531</v>
      </c>
      <c r="F48" s="4" t="inlineStr">
        <is>
          <t>Easy</t>
        </is>
      </c>
      <c r="G48" s="4" t="inlineStr">
        <is>
          <t>škrečok</t>
        </is>
      </c>
      <c r="H48" s="4" t="n">
        <v>0</v>
      </c>
      <c r="I48" s="29" t="n">
        <v>1782</v>
      </c>
      <c r="J48" s="4" t="n">
        <v>185</v>
      </c>
      <c r="K48" s="4" t="n">
        <v>59</v>
      </c>
    </row>
    <row r="49">
      <c r="A49" s="4" t="inlineStr">
        <is>
          <t>George</t>
        </is>
      </c>
      <c r="B49" s="4" t="inlineStr">
        <is>
          <t>Spencer</t>
        </is>
      </c>
      <c r="C49" s="4" t="inlineStr">
        <is>
          <t>99013</t>
        </is>
      </c>
      <c r="D49" s="4" t="n">
        <v>1</v>
      </c>
      <c r="E49" s="26" t="n">
        <v>29238</v>
      </c>
      <c r="F49" s="4" t="inlineStr">
        <is>
          <t>Easy</t>
        </is>
      </c>
      <c r="G49" s="4" t="inlineStr">
        <is>
          <t>papagáj</t>
        </is>
      </c>
      <c r="H49" s="4" t="n">
        <v>3</v>
      </c>
      <c r="I49" s="29" t="n">
        <v>1837</v>
      </c>
      <c r="J49" s="4" t="n">
        <v>179</v>
      </c>
      <c r="K49" s="4" t="n">
        <v>72</v>
      </c>
    </row>
    <row r="50">
      <c r="A50" s="4" t="inlineStr">
        <is>
          <t>Franco</t>
        </is>
      </c>
      <c r="B50" s="4" t="inlineStr">
        <is>
          <t>Monroe</t>
        </is>
      </c>
      <c r="C50" s="4" t="inlineStr">
        <is>
          <t>99014</t>
        </is>
      </c>
      <c r="D50" s="4" t="n">
        <v>3</v>
      </c>
      <c r="E50" s="26" t="n">
        <v>30938</v>
      </c>
      <c r="F50" s="4" t="inlineStr">
        <is>
          <t>Easy</t>
        </is>
      </c>
      <c r="G50" s="4" t="inlineStr">
        <is>
          <t>nemá</t>
        </is>
      </c>
      <c r="H50" s="4" t="n">
        <v>4</v>
      </c>
      <c r="I50" s="29" t="n">
        <v>295</v>
      </c>
      <c r="J50" s="4" t="n">
        <v>164</v>
      </c>
      <c r="K50" s="4" t="n">
        <v>100</v>
      </c>
    </row>
    <row r="51">
      <c r="A51" s="4" t="inlineStr">
        <is>
          <t>Peter</t>
        </is>
      </c>
      <c r="B51" s="4" t="inlineStr">
        <is>
          <t>Walker</t>
        </is>
      </c>
      <c r="C51" s="4" t="inlineStr">
        <is>
          <t>99013</t>
        </is>
      </c>
      <c r="D51" s="4" t="n">
        <v>4</v>
      </c>
      <c r="E51" s="26" t="n">
        <v>30583</v>
      </c>
      <c r="F51" s="4" t="inlineStr">
        <is>
          <t>Eurotel</t>
        </is>
      </c>
      <c r="G51" s="4" t="inlineStr">
        <is>
          <t>papagáj</t>
        </is>
      </c>
      <c r="H51" s="4" t="n">
        <v>0</v>
      </c>
      <c r="I51" s="29" t="n">
        <v>391</v>
      </c>
      <c r="J51" s="4" t="n">
        <v>184</v>
      </c>
      <c r="K51" s="4" t="n">
        <v>58</v>
      </c>
    </row>
    <row r="52">
      <c r="A52" s="4" t="inlineStr">
        <is>
          <t>Jason</t>
        </is>
      </c>
      <c r="B52" s="4" t="inlineStr">
        <is>
          <t>Hurt</t>
        </is>
      </c>
      <c r="C52" s="4" t="inlineStr">
        <is>
          <t>99013</t>
        </is>
      </c>
      <c r="D52" s="4" t="n">
        <v>3</v>
      </c>
      <c r="E52" s="26" t="n">
        <v>29224</v>
      </c>
      <c r="F52" s="4" t="inlineStr">
        <is>
          <t>Orange</t>
        </is>
      </c>
      <c r="G52" s="4" t="inlineStr">
        <is>
          <t>mačka</t>
        </is>
      </c>
      <c r="H52" s="4" t="n">
        <v>3</v>
      </c>
      <c r="I52" s="29" t="n">
        <v>418</v>
      </c>
      <c r="J52" s="4" t="n">
        <v>151</v>
      </c>
      <c r="K52" s="4" t="n">
        <v>95</v>
      </c>
    </row>
    <row r="53">
      <c r="A53" s="4" t="inlineStr">
        <is>
          <t>Rowan</t>
        </is>
      </c>
      <c r="B53" s="4" t="inlineStr">
        <is>
          <t>Segal</t>
        </is>
      </c>
      <c r="C53" s="4" t="inlineStr">
        <is>
          <t>99013</t>
        </is>
      </c>
      <c r="D53" s="4" t="n">
        <v>1</v>
      </c>
      <c r="E53" s="26" t="n">
        <v>29975</v>
      </c>
      <c r="F53" s="4" t="n"/>
      <c r="G53" s="4" t="inlineStr">
        <is>
          <t>had</t>
        </is>
      </c>
      <c r="H53" s="4" t="n">
        <v>4</v>
      </c>
      <c r="I53" s="29" t="n">
        <v>510</v>
      </c>
      <c r="J53" s="4" t="n">
        <v>196</v>
      </c>
      <c r="K53" s="4" t="n">
        <v>61</v>
      </c>
    </row>
    <row r="54">
      <c r="A54" s="4" t="inlineStr">
        <is>
          <t>Nick</t>
        </is>
      </c>
      <c r="B54" s="4" t="inlineStr">
        <is>
          <t>Perego</t>
        </is>
      </c>
      <c r="C54" s="4" t="inlineStr">
        <is>
          <t>99012</t>
        </is>
      </c>
      <c r="D54" s="4" t="n">
        <v>1</v>
      </c>
      <c r="E54" s="26" t="n">
        <v>29905</v>
      </c>
      <c r="F54" s="4" t="inlineStr">
        <is>
          <t>Orange</t>
        </is>
      </c>
      <c r="G54" s="4" t="inlineStr">
        <is>
          <t>škrečok</t>
        </is>
      </c>
      <c r="H54" s="4" t="n">
        <v>4</v>
      </c>
      <c r="I54" s="29" t="n">
        <v>548</v>
      </c>
      <c r="J54" s="4" t="n">
        <v>176</v>
      </c>
      <c r="K54" s="4" t="n">
        <v>84</v>
      </c>
    </row>
    <row r="55">
      <c r="A55" s="4" t="inlineStr">
        <is>
          <t>Paul</t>
        </is>
      </c>
      <c r="B55" s="4" t="inlineStr">
        <is>
          <t>Ohrner</t>
        </is>
      </c>
      <c r="C55" s="4" t="inlineStr">
        <is>
          <t>99011</t>
        </is>
      </c>
      <c r="D55" s="4" t="n">
        <v>1</v>
      </c>
      <c r="E55" s="26" t="n">
        <v>29281</v>
      </c>
      <c r="F55" s="4" t="inlineStr">
        <is>
          <t>Orange</t>
        </is>
      </c>
      <c r="G55" s="4" t="inlineStr">
        <is>
          <t>nemá</t>
        </is>
      </c>
      <c r="H55" s="4" t="n">
        <v>0</v>
      </c>
      <c r="I55" s="29" t="n">
        <v>1446</v>
      </c>
      <c r="J55" s="4" t="n">
        <v>152</v>
      </c>
      <c r="K55" s="4" t="n">
        <v>78</v>
      </c>
    </row>
    <row r="56">
      <c r="A56" s="4" t="inlineStr">
        <is>
          <t>Franco</t>
        </is>
      </c>
      <c r="B56" s="4" t="inlineStr">
        <is>
          <t>Birney</t>
        </is>
      </c>
      <c r="C56" s="4" t="inlineStr">
        <is>
          <t>99012</t>
        </is>
      </c>
      <c r="D56" s="4" t="n">
        <v>1</v>
      </c>
      <c r="E56" s="26" t="n">
        <v>30341</v>
      </c>
      <c r="F56" s="4" t="inlineStr">
        <is>
          <t>Easy</t>
        </is>
      </c>
      <c r="G56" s="4" t="inlineStr">
        <is>
          <t>rybky</t>
        </is>
      </c>
      <c r="H56" s="4" t="n">
        <v>4</v>
      </c>
      <c r="I56" s="29" t="n">
        <v>1872</v>
      </c>
      <c r="J56" s="4" t="n">
        <v>151</v>
      </c>
      <c r="K56" s="4" t="n">
        <v>74</v>
      </c>
    </row>
    <row r="57">
      <c r="A57" s="4" t="inlineStr">
        <is>
          <t>Jane</t>
        </is>
      </c>
      <c r="B57" s="4" t="inlineStr">
        <is>
          <t>Romero</t>
        </is>
      </c>
      <c r="C57" s="4" t="inlineStr">
        <is>
          <t>99011</t>
        </is>
      </c>
      <c r="D57" s="4" t="n">
        <v>4</v>
      </c>
      <c r="E57" s="26" t="n">
        <v>29470</v>
      </c>
      <c r="F57" s="4" t="inlineStr">
        <is>
          <t>Prima</t>
        </is>
      </c>
      <c r="G57" s="4" t="inlineStr">
        <is>
          <t>pes</t>
        </is>
      </c>
      <c r="H57" s="4" t="n">
        <v>2</v>
      </c>
      <c r="I57" s="29" t="n">
        <v>288</v>
      </c>
      <c r="J57" s="4" t="n">
        <v>153</v>
      </c>
      <c r="K57" s="4" t="n">
        <v>64</v>
      </c>
    </row>
    <row r="58">
      <c r="A58" s="4" t="inlineStr">
        <is>
          <t>Tim</t>
        </is>
      </c>
      <c r="B58" s="4" t="inlineStr">
        <is>
          <t>Müller</t>
        </is>
      </c>
      <c r="C58" s="4" t="inlineStr">
        <is>
          <t>99012</t>
        </is>
      </c>
      <c r="D58" s="4" t="n">
        <v>2</v>
      </c>
      <c r="E58" s="26" t="n">
        <v>30716</v>
      </c>
      <c r="F58" s="4" t="inlineStr">
        <is>
          <t>Easy</t>
        </is>
      </c>
      <c r="G58" s="4" t="inlineStr">
        <is>
          <t>mačka</t>
        </is>
      </c>
      <c r="H58" s="4" t="n">
        <v>0</v>
      </c>
      <c r="I58" s="29" t="n">
        <v>395</v>
      </c>
      <c r="J58" s="4" t="n">
        <v>183</v>
      </c>
      <c r="K58" s="4" t="n">
        <v>69</v>
      </c>
    </row>
    <row r="59">
      <c r="A59" s="4" t="inlineStr">
        <is>
          <t>Vicky</t>
        </is>
      </c>
      <c r="B59" s="4" t="inlineStr">
        <is>
          <t>Wilde</t>
        </is>
      </c>
      <c r="C59" s="4" t="inlineStr">
        <is>
          <t>99014</t>
        </is>
      </c>
      <c r="D59" s="4" t="n">
        <v>1</v>
      </c>
      <c r="E59" s="26" t="n">
        <v>29973</v>
      </c>
      <c r="F59" s="4" t="inlineStr">
        <is>
          <t>Prima</t>
        </is>
      </c>
      <c r="G59" s="4" t="inlineStr">
        <is>
          <t>škrečok</t>
        </is>
      </c>
      <c r="H59" s="4" t="n">
        <v>2</v>
      </c>
      <c r="I59" s="29" t="n">
        <v>906</v>
      </c>
      <c r="J59" s="4" t="n">
        <v>181</v>
      </c>
      <c r="K59" s="4" t="n">
        <v>79</v>
      </c>
    </row>
    <row r="60">
      <c r="A60" s="4" t="inlineStr">
        <is>
          <t>Joe</t>
        </is>
      </c>
      <c r="B60" s="4" t="inlineStr">
        <is>
          <t>LeBrock</t>
        </is>
      </c>
      <c r="C60" s="4" t="inlineStr">
        <is>
          <t>99011</t>
        </is>
      </c>
      <c r="D60" s="4" t="n">
        <v>1</v>
      </c>
      <c r="E60" s="26" t="n">
        <v>29779</v>
      </c>
      <c r="F60" s="4" t="inlineStr">
        <is>
          <t>Easy</t>
        </is>
      </c>
      <c r="G60" s="4" t="inlineStr">
        <is>
          <t>mačka</t>
        </is>
      </c>
      <c r="H60" s="4" t="n">
        <v>4</v>
      </c>
      <c r="I60" s="29" t="n">
        <v>1006</v>
      </c>
      <c r="J60" s="4" t="n">
        <v>161</v>
      </c>
      <c r="K60" s="4" t="n">
        <v>46</v>
      </c>
    </row>
    <row r="61">
      <c r="A61" s="4" t="inlineStr">
        <is>
          <t>Theo</t>
        </is>
      </c>
      <c r="B61" s="4" t="inlineStr">
        <is>
          <t>Shmithers</t>
        </is>
      </c>
      <c r="C61" s="4" t="inlineStr">
        <is>
          <t>99014</t>
        </is>
      </c>
      <c r="D61" s="4" t="n">
        <v>2</v>
      </c>
      <c r="E61" s="26" t="n">
        <v>30962</v>
      </c>
      <c r="F61" s="4" t="inlineStr">
        <is>
          <t>Eurotel</t>
        </is>
      </c>
      <c r="G61" s="4" t="inlineStr">
        <is>
          <t>nemá</t>
        </is>
      </c>
      <c r="H61" s="4" t="n">
        <v>1</v>
      </c>
      <c r="I61" s="29" t="n">
        <v>1220</v>
      </c>
      <c r="J61" s="4" t="n">
        <v>194</v>
      </c>
      <c r="K61" s="4" t="n">
        <v>73</v>
      </c>
    </row>
    <row r="62">
      <c r="A62" s="4" t="inlineStr">
        <is>
          <t>Mark</t>
        </is>
      </c>
      <c r="B62" s="4" t="inlineStr">
        <is>
          <t>Palance</t>
        </is>
      </c>
      <c r="C62" s="4" t="inlineStr">
        <is>
          <t>99014</t>
        </is>
      </c>
      <c r="D62" s="4" t="n">
        <v>2</v>
      </c>
      <c r="E62" s="26" t="n">
        <v>30553</v>
      </c>
      <c r="F62" s="4" t="inlineStr">
        <is>
          <t>Easy</t>
        </is>
      </c>
      <c r="G62" s="4" t="inlineStr">
        <is>
          <t>papagáj</t>
        </is>
      </c>
      <c r="H62" s="4" t="n">
        <v>2</v>
      </c>
      <c r="I62" s="29" t="n">
        <v>1313</v>
      </c>
      <c r="J62" s="4" t="n">
        <v>186</v>
      </c>
      <c r="K62" s="4" t="n">
        <v>73</v>
      </c>
    </row>
    <row r="63">
      <c r="A63" s="4" t="inlineStr">
        <is>
          <t>Rowan</t>
        </is>
      </c>
      <c r="B63" s="4" t="inlineStr">
        <is>
          <t>Norris</t>
        </is>
      </c>
      <c r="C63" s="4" t="inlineStr">
        <is>
          <t>99012</t>
        </is>
      </c>
      <c r="D63" s="4" t="n">
        <v>1</v>
      </c>
      <c r="E63" s="26" t="n">
        <v>30568</v>
      </c>
      <c r="F63" s="4" t="inlineStr">
        <is>
          <t>Easy</t>
        </is>
      </c>
      <c r="G63" s="4" t="inlineStr">
        <is>
          <t>nemá</t>
        </is>
      </c>
      <c r="H63" s="4" t="n">
        <v>1</v>
      </c>
      <c r="I63" s="29" t="n">
        <v>1350</v>
      </c>
      <c r="J63" s="4" t="n">
        <v>166</v>
      </c>
      <c r="K63" s="4" t="n">
        <v>50</v>
      </c>
    </row>
    <row r="64">
      <c r="A64" s="4" t="inlineStr">
        <is>
          <t>Mary</t>
        </is>
      </c>
      <c r="B64" s="4" t="inlineStr">
        <is>
          <t>Seberg</t>
        </is>
      </c>
      <c r="C64" s="4" t="inlineStr">
        <is>
          <t>99011</t>
        </is>
      </c>
      <c r="D64" s="4" t="n">
        <v>2</v>
      </c>
      <c r="E64" s="26" t="n">
        <v>30169</v>
      </c>
      <c r="F64" s="4" t="inlineStr">
        <is>
          <t>Orange</t>
        </is>
      </c>
      <c r="G64" s="4" t="inlineStr">
        <is>
          <t>papagáj</t>
        </is>
      </c>
      <c r="H64" s="4" t="n">
        <v>3</v>
      </c>
      <c r="I64" s="29" t="n">
        <v>1614</v>
      </c>
      <c r="J64" s="4" t="n">
        <v>192</v>
      </c>
      <c r="K64" s="4" t="n">
        <v>67</v>
      </c>
    </row>
    <row r="65">
      <c r="A65" s="4" t="inlineStr">
        <is>
          <t>Jeff</t>
        </is>
      </c>
      <c r="B65" s="4" t="inlineStr">
        <is>
          <t>Hamilton</t>
        </is>
      </c>
      <c r="C65" s="4" t="inlineStr">
        <is>
          <t>99014</t>
        </is>
      </c>
      <c r="D65" s="4" t="n">
        <v>2</v>
      </c>
      <c r="E65" s="26" t="n">
        <v>30282</v>
      </c>
      <c r="F65" s="4" t="inlineStr">
        <is>
          <t>Prima</t>
        </is>
      </c>
      <c r="G65" s="4" t="inlineStr">
        <is>
          <t>papagáj</t>
        </is>
      </c>
      <c r="H65" s="4" t="n">
        <v>1</v>
      </c>
      <c r="I65" s="29" t="n">
        <v>1971</v>
      </c>
      <c r="J65" s="4" t="n">
        <v>161</v>
      </c>
      <c r="K65" s="4" t="n">
        <v>95</v>
      </c>
    </row>
    <row r="66">
      <c r="A66" s="4" t="inlineStr">
        <is>
          <t>Paudge</t>
        </is>
      </c>
      <c r="B66" s="4" t="inlineStr">
        <is>
          <t>Lerner</t>
        </is>
      </c>
      <c r="C66" s="4" t="inlineStr">
        <is>
          <t>99011</t>
        </is>
      </c>
      <c r="D66" s="4" t="n">
        <v>2</v>
      </c>
      <c r="E66" s="26" t="n">
        <v>30372</v>
      </c>
      <c r="F66" s="4" t="inlineStr">
        <is>
          <t>Eurotel</t>
        </is>
      </c>
      <c r="G66" s="4" t="inlineStr">
        <is>
          <t>mačka</t>
        </is>
      </c>
      <c r="H66" s="4" t="n">
        <v>3</v>
      </c>
      <c r="I66" s="29" t="n">
        <v>412</v>
      </c>
      <c r="J66" s="4" t="n">
        <v>180</v>
      </c>
      <c r="K66" s="4" t="n">
        <v>80</v>
      </c>
    </row>
    <row r="67">
      <c r="A67" s="4" t="inlineStr">
        <is>
          <t>Iva</t>
        </is>
      </c>
      <c r="B67" s="4" t="inlineStr">
        <is>
          <t>Hoven</t>
        </is>
      </c>
      <c r="C67" s="4" t="inlineStr">
        <is>
          <t>99011</t>
        </is>
      </c>
      <c r="D67" s="4" t="n">
        <v>1</v>
      </c>
      <c r="E67" s="26" t="n">
        <v>31048</v>
      </c>
      <c r="F67" s="4" t="inlineStr">
        <is>
          <t>Orange</t>
        </is>
      </c>
      <c r="G67" s="4" t="inlineStr">
        <is>
          <t>papagáj</t>
        </is>
      </c>
      <c r="H67" s="4" t="n">
        <v>2</v>
      </c>
      <c r="I67" s="29" t="n">
        <v>1353</v>
      </c>
      <c r="J67" s="4" t="n">
        <v>174</v>
      </c>
      <c r="K67" s="4" t="n">
        <v>47</v>
      </c>
    </row>
    <row r="68">
      <c r="A68" s="4" t="inlineStr">
        <is>
          <t>Mel</t>
        </is>
      </c>
      <c r="B68" s="4" t="inlineStr">
        <is>
          <t>Panh</t>
        </is>
      </c>
      <c r="C68" s="4" t="inlineStr">
        <is>
          <t>99014</t>
        </is>
      </c>
      <c r="D68" s="4" t="n">
        <v>4</v>
      </c>
      <c r="E68" s="26" t="n">
        <v>30453</v>
      </c>
      <c r="F68" s="4" t="inlineStr">
        <is>
          <t>Prima</t>
        </is>
      </c>
      <c r="G68" s="4" t="inlineStr">
        <is>
          <t>papagáj</t>
        </is>
      </c>
      <c r="H68" s="4" t="n">
        <v>3</v>
      </c>
      <c r="I68" s="29" t="n">
        <v>1372</v>
      </c>
      <c r="J68" s="4" t="n">
        <v>178</v>
      </c>
      <c r="K68" s="4" t="n">
        <v>88</v>
      </c>
    </row>
    <row r="69">
      <c r="A69" s="4" t="inlineStr">
        <is>
          <t>Franco</t>
        </is>
      </c>
      <c r="B69" s="4" t="inlineStr">
        <is>
          <t>Tyler</t>
        </is>
      </c>
      <c r="C69" s="4" t="inlineStr">
        <is>
          <t>99013</t>
        </is>
      </c>
      <c r="D69" s="4" t="n">
        <v>4</v>
      </c>
      <c r="E69" s="26" t="n">
        <v>30603</v>
      </c>
      <c r="F69" s="4" t="inlineStr">
        <is>
          <t>Orange</t>
        </is>
      </c>
      <c r="G69" s="4" t="inlineStr">
        <is>
          <t>nemá</t>
        </is>
      </c>
      <c r="H69" s="4" t="n">
        <v>4</v>
      </c>
      <c r="I69" s="29" t="n">
        <v>555</v>
      </c>
      <c r="J69" s="4" t="n">
        <v>194</v>
      </c>
      <c r="K69" s="4" t="n">
        <v>74</v>
      </c>
    </row>
    <row r="70">
      <c r="A70" s="4" t="inlineStr">
        <is>
          <t>Ben</t>
        </is>
      </c>
      <c r="B70" s="4" t="inlineStr">
        <is>
          <t>Swayze</t>
        </is>
      </c>
      <c r="C70" s="4" t="inlineStr">
        <is>
          <t>99013</t>
        </is>
      </c>
      <c r="D70" s="4" t="n">
        <v>2</v>
      </c>
      <c r="E70" s="26" t="n">
        <v>29273</v>
      </c>
      <c r="F70" s="4" t="inlineStr">
        <is>
          <t>Orange</t>
        </is>
      </c>
      <c r="G70" s="4" t="inlineStr">
        <is>
          <t>pes</t>
        </is>
      </c>
      <c r="H70" s="4" t="n">
        <v>2</v>
      </c>
      <c r="I70" s="29" t="n">
        <v>1205</v>
      </c>
      <c r="J70" s="4" t="n">
        <v>176</v>
      </c>
      <c r="K70" s="4" t="n">
        <v>64</v>
      </c>
    </row>
    <row r="71">
      <c r="A71" s="4" t="inlineStr">
        <is>
          <t>Rithy</t>
        </is>
      </c>
      <c r="B71" s="4" t="inlineStr">
        <is>
          <t>Deeble</t>
        </is>
      </c>
      <c r="C71" s="4" t="inlineStr">
        <is>
          <t>99013</t>
        </is>
      </c>
      <c r="D71" s="4" t="n">
        <v>4</v>
      </c>
      <c r="E71" s="26" t="n">
        <v>29740</v>
      </c>
      <c r="F71" s="4" t="inlineStr">
        <is>
          <t>Easy</t>
        </is>
      </c>
      <c r="G71" s="4" t="inlineStr">
        <is>
          <t>had</t>
        </is>
      </c>
      <c r="H71" s="4" t="n">
        <v>1</v>
      </c>
      <c r="I71" s="29" t="n">
        <v>1482</v>
      </c>
      <c r="J71" s="4" t="n">
        <v>168</v>
      </c>
      <c r="K71" s="4" t="n">
        <v>63</v>
      </c>
    </row>
    <row r="72">
      <c r="A72" s="4" t="inlineStr">
        <is>
          <t>Ray</t>
        </is>
      </c>
      <c r="B72" s="4" t="inlineStr">
        <is>
          <t>Shmithers</t>
        </is>
      </c>
      <c r="C72" s="4" t="inlineStr">
        <is>
          <t>99011</t>
        </is>
      </c>
      <c r="D72" s="4" t="n">
        <v>3</v>
      </c>
      <c r="E72" s="26" t="n">
        <v>29829</v>
      </c>
      <c r="F72" s="4" t="inlineStr">
        <is>
          <t>Easy</t>
        </is>
      </c>
      <c r="G72" s="4" t="inlineStr">
        <is>
          <t>mačka</t>
        </is>
      </c>
      <c r="H72" s="4" t="n">
        <v>4</v>
      </c>
      <c r="I72" s="29" t="n">
        <v>1558</v>
      </c>
      <c r="J72" s="4" t="n">
        <v>189</v>
      </c>
      <c r="K72" s="4" t="n">
        <v>66</v>
      </c>
    </row>
    <row r="73">
      <c r="A73" s="4" t="inlineStr">
        <is>
          <t>Marco</t>
        </is>
      </c>
      <c r="B73" s="4" t="inlineStr">
        <is>
          <t>Schmidt</t>
        </is>
      </c>
      <c r="C73" s="4" t="inlineStr">
        <is>
          <t>99011</t>
        </is>
      </c>
      <c r="D73" s="4" t="n">
        <v>1</v>
      </c>
      <c r="E73" s="26" t="n">
        <v>29571</v>
      </c>
      <c r="F73" s="4" t="n"/>
      <c r="G73" s="4" t="inlineStr">
        <is>
          <t>had</t>
        </is>
      </c>
      <c r="H73" s="4" t="n">
        <v>1</v>
      </c>
      <c r="I73" s="29" t="n">
        <v>339</v>
      </c>
      <c r="J73" s="4" t="n">
        <v>191</v>
      </c>
      <c r="K73" s="4" t="n">
        <v>62</v>
      </c>
    </row>
    <row r="74">
      <c r="A74" s="4" t="inlineStr">
        <is>
          <t>Tilda</t>
        </is>
      </c>
      <c r="B74" s="4" t="inlineStr">
        <is>
          <t>Staroselsky</t>
        </is>
      </c>
      <c r="C74" s="4" t="inlineStr">
        <is>
          <t>99012</t>
        </is>
      </c>
      <c r="D74" s="4" t="n">
        <v>3</v>
      </c>
      <c r="E74" s="26" t="n">
        <v>30453</v>
      </c>
      <c r="F74" s="4" t="inlineStr">
        <is>
          <t>Easy</t>
        </is>
      </c>
      <c r="G74" s="4" t="inlineStr">
        <is>
          <t>mačka</t>
        </is>
      </c>
      <c r="H74" s="4" t="n">
        <v>1</v>
      </c>
      <c r="I74" s="29" t="n">
        <v>435</v>
      </c>
      <c r="J74" s="4" t="n">
        <v>154</v>
      </c>
      <c r="K74" s="4" t="n">
        <v>98</v>
      </c>
    </row>
    <row r="75">
      <c r="A75" s="4" t="inlineStr">
        <is>
          <t>Johnny</t>
        </is>
      </c>
      <c r="B75" s="4" t="inlineStr">
        <is>
          <t>LeBrock</t>
        </is>
      </c>
      <c r="C75" s="4" t="inlineStr">
        <is>
          <t>99013</t>
        </is>
      </c>
      <c r="D75" s="4" t="n">
        <v>2</v>
      </c>
      <c r="E75" s="26" t="n">
        <v>30641</v>
      </c>
      <c r="F75" s="4" t="inlineStr">
        <is>
          <t>Orange</t>
        </is>
      </c>
      <c r="G75" s="4" t="inlineStr">
        <is>
          <t>nemá</t>
        </is>
      </c>
      <c r="H75" s="4" t="n">
        <v>3</v>
      </c>
      <c r="I75" s="29" t="n">
        <v>599</v>
      </c>
      <c r="J75" s="4" t="n">
        <v>181</v>
      </c>
      <c r="K75" s="4" t="n">
        <v>76</v>
      </c>
    </row>
    <row r="76">
      <c r="A76" s="4" t="inlineStr">
        <is>
          <t>Paola</t>
        </is>
      </c>
      <c r="B76" s="4" t="inlineStr">
        <is>
          <t>Spence</t>
        </is>
      </c>
      <c r="C76" s="4" t="inlineStr">
        <is>
          <t>99014</t>
        </is>
      </c>
      <c r="D76" s="4" t="n">
        <v>4</v>
      </c>
      <c r="E76" s="26" t="n">
        <v>30489</v>
      </c>
      <c r="F76" s="4" t="inlineStr">
        <is>
          <t>Orange</t>
        </is>
      </c>
      <c r="G76" s="4" t="inlineStr">
        <is>
          <t>pes</t>
        </is>
      </c>
      <c r="H76" s="4" t="n">
        <v>4</v>
      </c>
      <c r="I76" s="29" t="n">
        <v>625</v>
      </c>
      <c r="J76" s="4" t="n">
        <v>176</v>
      </c>
      <c r="K76" s="4" t="n">
        <v>75</v>
      </c>
    </row>
    <row r="77">
      <c r="A77" s="4" t="inlineStr">
        <is>
          <t>Kathrin</t>
        </is>
      </c>
      <c r="B77" s="4" t="inlineStr">
        <is>
          <t>Caan</t>
        </is>
      </c>
      <c r="C77" s="4" t="inlineStr">
        <is>
          <t>99014</t>
        </is>
      </c>
      <c r="D77" s="4" t="n">
        <v>3</v>
      </c>
      <c r="E77" s="26" t="n">
        <v>29743</v>
      </c>
      <c r="F77" s="4" t="inlineStr">
        <is>
          <t>Orange</t>
        </is>
      </c>
      <c r="G77" s="4" t="inlineStr">
        <is>
          <t>škrečok</t>
        </is>
      </c>
      <c r="H77" s="4" t="n">
        <v>4</v>
      </c>
      <c r="I77" s="29" t="n">
        <v>843</v>
      </c>
      <c r="J77" s="4" t="n">
        <v>160</v>
      </c>
      <c r="K77" s="4" t="n">
        <v>108</v>
      </c>
    </row>
    <row r="78">
      <c r="A78" s="4" t="inlineStr">
        <is>
          <t>Jackie</t>
        </is>
      </c>
      <c r="B78" s="4" t="inlineStr">
        <is>
          <t>Romero</t>
        </is>
      </c>
      <c r="C78" s="4" t="inlineStr">
        <is>
          <t>99013</t>
        </is>
      </c>
      <c r="D78" s="4" t="n">
        <v>3</v>
      </c>
      <c r="E78" s="26" t="n">
        <v>30698</v>
      </c>
      <c r="F78" s="4" t="inlineStr">
        <is>
          <t>Easy</t>
        </is>
      </c>
      <c r="G78" s="4" t="inlineStr">
        <is>
          <t>had</t>
        </is>
      </c>
      <c r="H78" s="4" t="n">
        <v>1</v>
      </c>
      <c r="I78" s="29" t="n">
        <v>868</v>
      </c>
      <c r="J78" s="4" t="n">
        <v>154</v>
      </c>
      <c r="K78" s="4" t="n">
        <v>90</v>
      </c>
    </row>
    <row r="79">
      <c r="A79" s="4" t="inlineStr">
        <is>
          <t>Shelley</t>
        </is>
      </c>
      <c r="B79" s="4" t="inlineStr">
        <is>
          <t>Huber</t>
        </is>
      </c>
      <c r="C79" s="4" t="inlineStr">
        <is>
          <t>99011</t>
        </is>
      </c>
      <c r="D79" s="4" t="n">
        <v>4</v>
      </c>
      <c r="E79" s="26" t="n">
        <v>29514</v>
      </c>
      <c r="F79" s="4" t="inlineStr">
        <is>
          <t>Easy</t>
        </is>
      </c>
      <c r="G79" s="4" t="inlineStr">
        <is>
          <t>papagáj</t>
        </is>
      </c>
      <c r="H79" s="4" t="n">
        <v>0</v>
      </c>
      <c r="I79" s="29" t="n">
        <v>961</v>
      </c>
      <c r="J79" s="4" t="n">
        <v>192</v>
      </c>
      <c r="K79" s="4" t="n">
        <v>84</v>
      </c>
    </row>
    <row r="80">
      <c r="A80" s="4" t="inlineStr">
        <is>
          <t>Sigourney</t>
        </is>
      </c>
      <c r="B80" s="4" t="inlineStr">
        <is>
          <t>De Laurentis</t>
        </is>
      </c>
      <c r="C80" s="4" t="inlineStr">
        <is>
          <t>99011</t>
        </is>
      </c>
      <c r="D80" s="4" t="n">
        <v>4</v>
      </c>
      <c r="E80" s="26" t="n">
        <v>29904</v>
      </c>
      <c r="F80" s="4" t="inlineStr">
        <is>
          <t>Orange</t>
        </is>
      </c>
      <c r="G80" s="4" t="inlineStr">
        <is>
          <t>pes</t>
        </is>
      </c>
      <c r="H80" s="4" t="n">
        <v>3</v>
      </c>
      <c r="I80" s="29" t="n">
        <v>1106</v>
      </c>
      <c r="J80" s="4" t="n">
        <v>165</v>
      </c>
      <c r="K80" s="4" t="n">
        <v>48</v>
      </c>
    </row>
    <row r="81">
      <c r="A81" s="4" t="inlineStr">
        <is>
          <t>Timo</t>
        </is>
      </c>
      <c r="B81" s="4" t="inlineStr">
        <is>
          <t>Perego</t>
        </is>
      </c>
      <c r="C81" s="4" t="inlineStr">
        <is>
          <t>99014</t>
        </is>
      </c>
      <c r="D81" s="4" t="n">
        <v>1</v>
      </c>
      <c r="E81" s="26" t="n">
        <v>30659</v>
      </c>
      <c r="F81" s="4" t="inlineStr">
        <is>
          <t>Easy</t>
        </is>
      </c>
      <c r="G81" s="4" t="inlineStr">
        <is>
          <t>had</t>
        </is>
      </c>
      <c r="H81" s="4" t="n">
        <v>0</v>
      </c>
      <c r="I81" s="29" t="n">
        <v>1228</v>
      </c>
      <c r="J81" s="4" t="n">
        <v>151</v>
      </c>
      <c r="K81" s="4" t="n">
        <v>46</v>
      </c>
    </row>
    <row r="82">
      <c r="A82" s="4" t="inlineStr">
        <is>
          <t>Kim</t>
        </is>
      </c>
      <c r="B82" s="4" t="inlineStr">
        <is>
          <t>Nielsen</t>
        </is>
      </c>
      <c r="C82" s="4" t="inlineStr">
        <is>
          <t>99013</t>
        </is>
      </c>
      <c r="D82" s="4" t="n">
        <v>3</v>
      </c>
      <c r="E82" s="26" t="n">
        <v>30760</v>
      </c>
      <c r="F82" s="4" t="inlineStr">
        <is>
          <t>Easy</t>
        </is>
      </c>
      <c r="G82" s="4" t="inlineStr">
        <is>
          <t>had</t>
        </is>
      </c>
      <c r="H82" s="4" t="n">
        <v>0</v>
      </c>
      <c r="I82" s="29" t="n">
        <v>1454</v>
      </c>
      <c r="J82" s="4" t="n">
        <v>181</v>
      </c>
      <c r="K82" s="4" t="n">
        <v>92</v>
      </c>
    </row>
    <row r="83">
      <c r="A83" s="4" t="inlineStr">
        <is>
          <t>Iva</t>
        </is>
      </c>
      <c r="B83" s="4" t="inlineStr">
        <is>
          <t>Glas</t>
        </is>
      </c>
      <c r="C83" s="4" t="inlineStr">
        <is>
          <t>99011</t>
        </is>
      </c>
      <c r="D83" s="4" t="n">
        <v>4</v>
      </c>
      <c r="E83" s="26" t="n">
        <v>30951</v>
      </c>
      <c r="F83" s="4" t="inlineStr">
        <is>
          <t>Prima</t>
        </is>
      </c>
      <c r="G83" s="4" t="inlineStr">
        <is>
          <t>papagáj</t>
        </is>
      </c>
      <c r="H83" s="4" t="n">
        <v>3</v>
      </c>
      <c r="I83" s="29" t="n">
        <v>1466</v>
      </c>
      <c r="J83" s="4" t="n">
        <v>161</v>
      </c>
      <c r="K83" s="4" t="n">
        <v>45</v>
      </c>
    </row>
    <row r="84">
      <c r="A84" s="4" t="inlineStr">
        <is>
          <t>Donna</t>
        </is>
      </c>
      <c r="B84" s="4" t="inlineStr">
        <is>
          <t>Monroe</t>
        </is>
      </c>
      <c r="C84" s="4" t="inlineStr">
        <is>
          <t>99014</t>
        </is>
      </c>
      <c r="D84" s="4" t="n">
        <v>3</v>
      </c>
      <c r="E84" s="26" t="n">
        <v>30195</v>
      </c>
      <c r="F84" s="4" t="inlineStr">
        <is>
          <t>Orange</t>
        </is>
      </c>
      <c r="G84" s="4" t="inlineStr">
        <is>
          <t>mačka</t>
        </is>
      </c>
      <c r="H84" s="4" t="n">
        <v>3</v>
      </c>
      <c r="I84" s="29" t="n">
        <v>1471</v>
      </c>
      <c r="J84" s="4" t="n">
        <v>188</v>
      </c>
      <c r="K84" s="4" t="n">
        <v>93</v>
      </c>
    </row>
    <row r="85">
      <c r="A85" s="4" t="inlineStr">
        <is>
          <t>Piero</t>
        </is>
      </c>
      <c r="B85" s="4" t="inlineStr">
        <is>
          <t>Rand</t>
        </is>
      </c>
      <c r="C85" s="4" t="inlineStr">
        <is>
          <t>99013</t>
        </is>
      </c>
      <c r="D85" s="4" t="n">
        <v>4</v>
      </c>
      <c r="E85" s="26" t="n">
        <v>30884</v>
      </c>
      <c r="F85" s="4" t="inlineStr">
        <is>
          <t>Orange</t>
        </is>
      </c>
      <c r="G85" s="4" t="inlineStr">
        <is>
          <t>škrečok</t>
        </is>
      </c>
      <c r="H85" s="4" t="n">
        <v>2</v>
      </c>
      <c r="I85" s="29" t="n">
        <v>1626</v>
      </c>
      <c r="J85" s="4" t="n">
        <v>155</v>
      </c>
      <c r="K85" s="4" t="n">
        <v>85</v>
      </c>
    </row>
    <row r="86">
      <c r="A86" s="4" t="inlineStr">
        <is>
          <t>Barbara</t>
        </is>
      </c>
      <c r="B86" s="4" t="inlineStr">
        <is>
          <t>Staroselsky</t>
        </is>
      </c>
      <c r="C86" s="4" t="inlineStr">
        <is>
          <t>99012</t>
        </is>
      </c>
      <c r="D86" s="4" t="n">
        <v>4</v>
      </c>
      <c r="E86" s="26" t="n">
        <v>30367</v>
      </c>
      <c r="F86" s="4" t="inlineStr">
        <is>
          <t>Easy</t>
        </is>
      </c>
      <c r="G86" s="4" t="inlineStr">
        <is>
          <t>mačka</t>
        </is>
      </c>
      <c r="H86" s="4" t="n">
        <v>3</v>
      </c>
      <c r="I86" s="29" t="n">
        <v>1709</v>
      </c>
      <c r="J86" s="4" t="n">
        <v>192</v>
      </c>
      <c r="K86" s="4" t="n">
        <v>90</v>
      </c>
    </row>
    <row r="87">
      <c r="A87" s="4" t="inlineStr">
        <is>
          <t>Carlo</t>
        </is>
      </c>
      <c r="B87" s="4" t="inlineStr">
        <is>
          <t>Nebel</t>
        </is>
      </c>
      <c r="C87" s="4" t="inlineStr">
        <is>
          <t>99011</t>
        </is>
      </c>
      <c r="D87" s="4" t="n">
        <v>1</v>
      </c>
      <c r="E87" s="26" t="n">
        <v>30862</v>
      </c>
      <c r="F87" s="4" t="inlineStr">
        <is>
          <t>Orange</t>
        </is>
      </c>
      <c r="G87" s="4" t="inlineStr">
        <is>
          <t>škrečok</t>
        </is>
      </c>
      <c r="H87" s="4" t="n">
        <v>1</v>
      </c>
      <c r="I87" s="29" t="n">
        <v>1743</v>
      </c>
      <c r="J87" s="4" t="n">
        <v>188</v>
      </c>
      <c r="K87" s="4" t="n">
        <v>108</v>
      </c>
    </row>
    <row r="88">
      <c r="A88" s="4" t="inlineStr">
        <is>
          <t>Jon</t>
        </is>
      </c>
      <c r="B88" s="4" t="inlineStr">
        <is>
          <t>Perkins</t>
        </is>
      </c>
      <c r="C88" s="4" t="inlineStr">
        <is>
          <t>99012</t>
        </is>
      </c>
      <c r="D88" s="4" t="n">
        <v>2</v>
      </c>
      <c r="E88" s="26" t="n">
        <v>30465</v>
      </c>
      <c r="F88" s="4" t="inlineStr">
        <is>
          <t>Eurotel</t>
        </is>
      </c>
      <c r="G88" s="4" t="inlineStr">
        <is>
          <t>mačka</t>
        </is>
      </c>
      <c r="H88" s="4" t="n">
        <v>3</v>
      </c>
      <c r="I88" s="29" t="n">
        <v>1782</v>
      </c>
      <c r="J88" s="4" t="n">
        <v>174</v>
      </c>
      <c r="K88" s="4" t="n">
        <v>97</v>
      </c>
    </row>
    <row r="89">
      <c r="A89" s="4" t="inlineStr">
        <is>
          <t>Kim</t>
        </is>
      </c>
      <c r="B89" s="4" t="inlineStr">
        <is>
          <t>Bergmann</t>
        </is>
      </c>
      <c r="C89" s="4" t="inlineStr">
        <is>
          <t>99013</t>
        </is>
      </c>
      <c r="D89" s="4" t="n">
        <v>2</v>
      </c>
      <c r="E89" s="26" t="n">
        <v>29819</v>
      </c>
      <c r="F89" s="4" t="inlineStr">
        <is>
          <t>Easy</t>
        </is>
      </c>
      <c r="G89" s="4" t="inlineStr">
        <is>
          <t>rybky</t>
        </is>
      </c>
      <c r="H89" s="4" t="n">
        <v>1</v>
      </c>
      <c r="I89" s="29" t="n">
        <v>1812</v>
      </c>
      <c r="J89" s="4" t="n">
        <v>160</v>
      </c>
      <c r="K89" s="4" t="n">
        <v>100</v>
      </c>
    </row>
    <row r="90">
      <c r="A90" s="4" t="inlineStr">
        <is>
          <t>Matt</t>
        </is>
      </c>
      <c r="B90" s="4" t="inlineStr">
        <is>
          <t>Boni</t>
        </is>
      </c>
      <c r="C90" s="4" t="inlineStr">
        <is>
          <t>99014</t>
        </is>
      </c>
      <c r="D90" s="4" t="n">
        <v>4</v>
      </c>
      <c r="E90" s="26" t="n">
        <v>29865</v>
      </c>
      <c r="F90" s="4" t="inlineStr">
        <is>
          <t>Orange</t>
        </is>
      </c>
      <c r="G90" s="4" t="inlineStr">
        <is>
          <t>had</t>
        </is>
      </c>
      <c r="H90" s="4" t="n">
        <v>4</v>
      </c>
      <c r="I90" s="29" t="n">
        <v>1822</v>
      </c>
      <c r="J90" s="4" t="n">
        <v>161</v>
      </c>
      <c r="K90" s="4" t="n">
        <v>58</v>
      </c>
    </row>
    <row r="91">
      <c r="A91" s="4" t="inlineStr">
        <is>
          <t>Ray</t>
        </is>
      </c>
      <c r="B91" s="4" t="inlineStr">
        <is>
          <t>Hill</t>
        </is>
      </c>
      <c r="C91" s="4" t="inlineStr">
        <is>
          <t>99011</t>
        </is>
      </c>
      <c r="D91" s="4" t="n">
        <v>2</v>
      </c>
      <c r="E91" s="26" t="n">
        <v>30195</v>
      </c>
      <c r="F91" s="4" t="inlineStr">
        <is>
          <t>Easy</t>
        </is>
      </c>
      <c r="G91" s="4" t="inlineStr">
        <is>
          <t>papagáj</t>
        </is>
      </c>
      <c r="H91" s="4" t="n">
        <v>1</v>
      </c>
      <c r="I91" s="29" t="n">
        <v>127</v>
      </c>
      <c r="J91" s="4" t="n">
        <v>151</v>
      </c>
      <c r="K91" s="4" t="n">
        <v>50</v>
      </c>
    </row>
    <row r="92">
      <c r="A92" s="4" t="inlineStr">
        <is>
          <t>Linda</t>
        </is>
      </c>
      <c r="B92" s="4" t="inlineStr">
        <is>
          <t>Pilawa</t>
        </is>
      </c>
      <c r="C92" s="4" t="inlineStr">
        <is>
          <t>99014</t>
        </is>
      </c>
      <c r="D92" s="4" t="n">
        <v>1</v>
      </c>
      <c r="E92" s="26" t="n">
        <v>29728</v>
      </c>
      <c r="F92" s="4" t="inlineStr">
        <is>
          <t>Eurotel</t>
        </is>
      </c>
      <c r="G92" s="4" t="inlineStr">
        <is>
          <t>rybky</t>
        </is>
      </c>
      <c r="H92" s="4" t="n">
        <v>2</v>
      </c>
      <c r="I92" s="29" t="n">
        <v>233</v>
      </c>
      <c r="J92" s="4" t="n">
        <v>154</v>
      </c>
      <c r="K92" s="4" t="n">
        <v>100</v>
      </c>
    </row>
    <row r="93">
      <c r="A93" s="4" t="inlineStr">
        <is>
          <t>Melanie</t>
        </is>
      </c>
      <c r="B93" s="4" t="inlineStr">
        <is>
          <t>Swinton</t>
        </is>
      </c>
      <c r="C93" s="4" t="inlineStr">
        <is>
          <t>99014</t>
        </is>
      </c>
      <c r="D93" s="4" t="n">
        <v>1</v>
      </c>
      <c r="E93" s="26" t="n">
        <v>30670</v>
      </c>
      <c r="F93" s="4" t="inlineStr">
        <is>
          <t>Easy</t>
        </is>
      </c>
      <c r="G93" s="4" t="inlineStr">
        <is>
          <t>rybky</t>
        </is>
      </c>
      <c r="H93" s="4" t="n">
        <v>0</v>
      </c>
      <c r="I93" s="29" t="n">
        <v>261</v>
      </c>
      <c r="J93" s="4" t="n">
        <v>184</v>
      </c>
      <c r="K93" s="4" t="n">
        <v>106</v>
      </c>
    </row>
    <row r="94">
      <c r="A94" s="4" t="inlineStr">
        <is>
          <t>Carol</t>
        </is>
      </c>
      <c r="B94" s="4" t="inlineStr">
        <is>
          <t>Hoven</t>
        </is>
      </c>
      <c r="C94" s="4" t="inlineStr">
        <is>
          <t>99013</t>
        </is>
      </c>
      <c r="D94" s="4" t="n">
        <v>3</v>
      </c>
      <c r="E94" s="26" t="n">
        <v>29891</v>
      </c>
      <c r="F94" s="4" t="inlineStr">
        <is>
          <t>Eurotel</t>
        </is>
      </c>
      <c r="G94" s="4" t="inlineStr">
        <is>
          <t>mačka</t>
        </is>
      </c>
      <c r="H94" s="4" t="n">
        <v>0</v>
      </c>
      <c r="I94" s="29" t="n">
        <v>347</v>
      </c>
      <c r="J94" s="4" t="n">
        <v>172</v>
      </c>
      <c r="K94" s="4" t="n">
        <v>81</v>
      </c>
    </row>
    <row r="95">
      <c r="A95" s="4" t="inlineStr">
        <is>
          <t>Steven</t>
        </is>
      </c>
      <c r="B95" s="4" t="inlineStr">
        <is>
          <t>Bacon</t>
        </is>
      </c>
      <c r="C95" s="4" t="inlineStr">
        <is>
          <t>99014</t>
        </is>
      </c>
      <c r="D95" s="4" t="n">
        <v>2</v>
      </c>
      <c r="E95" s="26" t="n">
        <v>30100</v>
      </c>
      <c r="F95" s="4" t="inlineStr">
        <is>
          <t>Easy</t>
        </is>
      </c>
      <c r="G95" s="4" t="inlineStr">
        <is>
          <t>had</t>
        </is>
      </c>
      <c r="H95" s="4" t="n">
        <v>2</v>
      </c>
      <c r="I95" s="29" t="n">
        <v>397</v>
      </c>
      <c r="J95" s="4" t="n">
        <v>156</v>
      </c>
      <c r="K95" s="4" t="n">
        <v>74</v>
      </c>
    </row>
    <row r="96">
      <c r="A96" s="4" t="inlineStr">
        <is>
          <t>Oliver</t>
        </is>
      </c>
      <c r="B96" s="4" t="inlineStr">
        <is>
          <t>O'Conner</t>
        </is>
      </c>
      <c r="C96" s="4" t="inlineStr">
        <is>
          <t>99012</t>
        </is>
      </c>
      <c r="D96" s="4" t="n">
        <v>4</v>
      </c>
      <c r="E96" s="26" t="n">
        <v>29315</v>
      </c>
      <c r="F96" s="4" t="inlineStr">
        <is>
          <t>Easy</t>
        </is>
      </c>
      <c r="G96" s="4" t="inlineStr">
        <is>
          <t>nemá</t>
        </is>
      </c>
      <c r="H96" s="4" t="n">
        <v>0</v>
      </c>
      <c r="I96" s="29" t="n">
        <v>433</v>
      </c>
      <c r="J96" s="4" t="n">
        <v>180</v>
      </c>
      <c r="K96" s="4" t="n">
        <v>70</v>
      </c>
    </row>
    <row r="97">
      <c r="A97" s="4" t="inlineStr">
        <is>
          <t>Shelley</t>
        </is>
      </c>
      <c r="B97" s="4" t="inlineStr">
        <is>
          <t>Biolek</t>
        </is>
      </c>
      <c r="C97" s="4" t="inlineStr">
        <is>
          <t>99011</t>
        </is>
      </c>
      <c r="D97" s="4" t="n">
        <v>4</v>
      </c>
      <c r="E97" s="26" t="n">
        <v>29432</v>
      </c>
      <c r="F97" s="4" t="inlineStr">
        <is>
          <t>Prima</t>
        </is>
      </c>
      <c r="G97" s="4" t="inlineStr">
        <is>
          <t>škrečok</t>
        </is>
      </c>
      <c r="H97" s="4" t="n">
        <v>3</v>
      </c>
      <c r="I97" s="29" t="n">
        <v>542</v>
      </c>
      <c r="J97" s="4" t="n">
        <v>177</v>
      </c>
      <c r="K97" s="4" t="n">
        <v>52</v>
      </c>
    </row>
    <row r="98">
      <c r="A98" s="4" t="inlineStr">
        <is>
          <t>Mark</t>
        </is>
      </c>
      <c r="B98" s="4" t="inlineStr">
        <is>
          <t>Bigelow</t>
        </is>
      </c>
      <c r="C98" s="4" t="inlineStr">
        <is>
          <t>99012</t>
        </is>
      </c>
      <c r="D98" s="4" t="n">
        <v>1</v>
      </c>
      <c r="E98" s="26" t="n">
        <v>30231</v>
      </c>
      <c r="F98" s="4" t="inlineStr">
        <is>
          <t>Easy</t>
        </is>
      </c>
      <c r="G98" s="4" t="inlineStr">
        <is>
          <t>had</t>
        </is>
      </c>
      <c r="H98" s="4" t="n">
        <v>3</v>
      </c>
      <c r="I98" s="29" t="n">
        <v>623</v>
      </c>
      <c r="J98" s="4" t="n">
        <v>194</v>
      </c>
      <c r="K98" s="4" t="n">
        <v>52</v>
      </c>
    </row>
    <row r="99">
      <c r="A99" s="4" t="inlineStr">
        <is>
          <t>Erich</t>
        </is>
      </c>
      <c r="B99" s="4" t="inlineStr">
        <is>
          <t>Kramer</t>
        </is>
      </c>
      <c r="C99" s="4" t="inlineStr">
        <is>
          <t>99012</t>
        </is>
      </c>
      <c r="D99" s="4" t="n">
        <v>2</v>
      </c>
      <c r="E99" s="26" t="n">
        <v>31026</v>
      </c>
      <c r="F99" s="4" t="inlineStr">
        <is>
          <t>Eurotel</t>
        </is>
      </c>
      <c r="G99" s="4" t="inlineStr">
        <is>
          <t>rybky</t>
        </is>
      </c>
      <c r="H99" s="4" t="n">
        <v>2</v>
      </c>
      <c r="I99" s="29" t="n">
        <v>788</v>
      </c>
      <c r="J99" s="4" t="n">
        <v>150</v>
      </c>
      <c r="K99" s="4" t="n">
        <v>56</v>
      </c>
    </row>
    <row r="100">
      <c r="A100" s="4" t="inlineStr">
        <is>
          <t>Arnold</t>
        </is>
      </c>
      <c r="B100" s="4" t="inlineStr">
        <is>
          <t>Grodin</t>
        </is>
      </c>
      <c r="C100" s="4" t="inlineStr">
        <is>
          <t>99013</t>
        </is>
      </c>
      <c r="D100" s="4" t="n">
        <v>4</v>
      </c>
      <c r="E100" s="26" t="n">
        <v>29268</v>
      </c>
      <c r="F100" s="4" t="inlineStr">
        <is>
          <t>Eurotel</t>
        </is>
      </c>
      <c r="G100" s="4" t="inlineStr">
        <is>
          <t>papagáj</t>
        </is>
      </c>
      <c r="H100" s="4" t="n">
        <v>1</v>
      </c>
      <c r="I100" s="29" t="n">
        <v>838</v>
      </c>
      <c r="J100" s="4" t="n">
        <v>175</v>
      </c>
      <c r="K100" s="4" t="n">
        <v>109</v>
      </c>
    </row>
    <row r="101">
      <c r="A101" s="4" t="inlineStr">
        <is>
          <t>Simon</t>
        </is>
      </c>
      <c r="B101" s="4" t="inlineStr">
        <is>
          <t>Perkins</t>
        </is>
      </c>
      <c r="C101" s="4" t="inlineStr">
        <is>
          <t>99013</t>
        </is>
      </c>
      <c r="D101" s="4" t="n">
        <v>1</v>
      </c>
      <c r="E101" s="26" t="n">
        <v>30753</v>
      </c>
      <c r="F101" s="4" t="n"/>
      <c r="G101" s="4" t="inlineStr">
        <is>
          <t>nemá</t>
        </is>
      </c>
      <c r="H101" s="4" t="n">
        <v>2</v>
      </c>
      <c r="I101" s="29" t="n">
        <v>1019</v>
      </c>
      <c r="J101" s="4" t="n">
        <v>168</v>
      </c>
      <c r="K101" s="4" t="n">
        <v>86</v>
      </c>
    </row>
    <row r="102">
      <c r="A102" s="4" t="inlineStr">
        <is>
          <t>Timmy</t>
        </is>
      </c>
      <c r="B102" s="4" t="inlineStr">
        <is>
          <t>Wilde</t>
        </is>
      </c>
      <c r="C102" s="4" t="inlineStr">
        <is>
          <t>99012</t>
        </is>
      </c>
      <c r="D102" s="4" t="n">
        <v>1</v>
      </c>
      <c r="E102" s="26" t="n">
        <v>29442</v>
      </c>
      <c r="F102" s="4" t="n"/>
      <c r="G102" s="4" t="inlineStr">
        <is>
          <t>papagáj</t>
        </is>
      </c>
      <c r="H102" s="4" t="n">
        <v>4</v>
      </c>
      <c r="I102" s="29" t="n">
        <v>1059</v>
      </c>
      <c r="J102" s="4" t="n">
        <v>153</v>
      </c>
      <c r="K102" s="4" t="n">
        <v>106</v>
      </c>
    </row>
    <row r="103">
      <c r="A103" s="4" t="inlineStr">
        <is>
          <t>Rick</t>
        </is>
      </c>
      <c r="B103" s="4" t="inlineStr">
        <is>
          <t>Wai</t>
        </is>
      </c>
      <c r="C103" s="4" t="inlineStr">
        <is>
          <t>99012</t>
        </is>
      </c>
      <c r="D103" s="4" t="n">
        <v>2</v>
      </c>
      <c r="E103" s="26" t="n">
        <v>29514</v>
      </c>
      <c r="F103" s="4" t="inlineStr">
        <is>
          <t>Easy</t>
        </is>
      </c>
      <c r="G103" s="4" t="inlineStr">
        <is>
          <t>had</t>
        </is>
      </c>
      <c r="H103" s="4" t="n">
        <v>1</v>
      </c>
      <c r="I103" s="29" t="n">
        <v>1170</v>
      </c>
      <c r="J103" s="4" t="n">
        <v>170</v>
      </c>
      <c r="K103" s="4" t="n">
        <v>97</v>
      </c>
    </row>
    <row r="104">
      <c r="A104" s="4" t="inlineStr">
        <is>
          <t>Laetitia</t>
        </is>
      </c>
      <c r="B104" s="4" t="inlineStr">
        <is>
          <t>Guerritore</t>
        </is>
      </c>
      <c r="C104" s="4" t="inlineStr">
        <is>
          <t>99013</t>
        </is>
      </c>
      <c r="D104" s="4" t="n">
        <v>2</v>
      </c>
      <c r="E104" s="26" t="n">
        <v>30794</v>
      </c>
      <c r="F104" s="4" t="inlineStr">
        <is>
          <t>Eurotel</t>
        </is>
      </c>
      <c r="G104" s="4" t="inlineStr">
        <is>
          <t>mačka</t>
        </is>
      </c>
      <c r="H104" s="4" t="n">
        <v>1</v>
      </c>
      <c r="I104" s="29" t="n">
        <v>1218</v>
      </c>
      <c r="J104" s="4" t="n">
        <v>173</v>
      </c>
      <c r="K104" s="4" t="n">
        <v>57</v>
      </c>
    </row>
    <row r="105">
      <c r="A105" s="4" t="inlineStr">
        <is>
          <t>Linda</t>
        </is>
      </c>
      <c r="B105" s="4" t="inlineStr">
        <is>
          <t>Segal</t>
        </is>
      </c>
      <c r="C105" s="4" t="inlineStr">
        <is>
          <t>99012</t>
        </is>
      </c>
      <c r="D105" s="4" t="n">
        <v>1</v>
      </c>
      <c r="E105" s="26" t="n">
        <v>30095</v>
      </c>
      <c r="F105" s="4" t="inlineStr">
        <is>
          <t>Eurotel</t>
        </is>
      </c>
      <c r="G105" s="4" t="inlineStr">
        <is>
          <t>mačka</t>
        </is>
      </c>
      <c r="H105" s="4" t="n">
        <v>3</v>
      </c>
      <c r="I105" s="29" t="n">
        <v>1246</v>
      </c>
      <c r="J105" s="4" t="n">
        <v>181</v>
      </c>
      <c r="K105" s="4" t="n">
        <v>54</v>
      </c>
    </row>
    <row r="106">
      <c r="A106" s="4" t="inlineStr">
        <is>
          <t>Claudio</t>
        </is>
      </c>
      <c r="B106" s="4" t="inlineStr">
        <is>
          <t>Widmark</t>
        </is>
      </c>
      <c r="C106" s="4" t="inlineStr">
        <is>
          <t>99011</t>
        </is>
      </c>
      <c r="D106" s="4" t="n">
        <v>4</v>
      </c>
      <c r="E106" s="26" t="n">
        <v>29477</v>
      </c>
      <c r="F106" s="4" t="inlineStr">
        <is>
          <t>Prima</t>
        </is>
      </c>
      <c r="G106" s="4" t="inlineStr">
        <is>
          <t>had</t>
        </is>
      </c>
      <c r="H106" s="4" t="n">
        <v>3</v>
      </c>
      <c r="I106" s="29" t="n">
        <v>1314</v>
      </c>
      <c r="J106" s="4" t="n">
        <v>155</v>
      </c>
      <c r="K106" s="4" t="n">
        <v>86</v>
      </c>
    </row>
    <row r="107">
      <c r="A107" s="4" t="inlineStr">
        <is>
          <t>Donald</t>
        </is>
      </c>
      <c r="B107" s="4" t="inlineStr">
        <is>
          <t>Widmark</t>
        </is>
      </c>
      <c r="C107" s="4" t="inlineStr">
        <is>
          <t>99011</t>
        </is>
      </c>
      <c r="D107" s="4" t="n">
        <v>3</v>
      </c>
      <c r="E107" s="26" t="n">
        <v>30421</v>
      </c>
      <c r="F107" s="4" t="inlineStr">
        <is>
          <t>Orange</t>
        </is>
      </c>
      <c r="G107" s="4" t="inlineStr">
        <is>
          <t>papagáj</t>
        </is>
      </c>
      <c r="H107" s="4" t="n">
        <v>3</v>
      </c>
      <c r="I107" s="29" t="n">
        <v>1388</v>
      </c>
      <c r="J107" s="4" t="n">
        <v>171</v>
      </c>
      <c r="K107" s="4" t="n">
        <v>75</v>
      </c>
    </row>
    <row r="108">
      <c r="A108" s="4" t="inlineStr">
        <is>
          <t>Rick</t>
        </is>
      </c>
      <c r="B108" s="4" t="inlineStr">
        <is>
          <t>Dillon</t>
        </is>
      </c>
      <c r="C108" s="4" t="inlineStr">
        <is>
          <t>99013</t>
        </is>
      </c>
      <c r="D108" s="4" t="n">
        <v>4</v>
      </c>
      <c r="E108" s="26" t="n">
        <v>29592</v>
      </c>
      <c r="F108" s="4" t="inlineStr">
        <is>
          <t>Prima</t>
        </is>
      </c>
      <c r="G108" s="4" t="inlineStr">
        <is>
          <t>had</t>
        </is>
      </c>
      <c r="H108" s="4" t="n">
        <v>4</v>
      </c>
      <c r="I108" s="29" t="n">
        <v>1410</v>
      </c>
      <c r="J108" s="4" t="n">
        <v>175</v>
      </c>
      <c r="K108" s="4" t="n">
        <v>93</v>
      </c>
    </row>
    <row r="109">
      <c r="A109" s="4" t="inlineStr">
        <is>
          <t>Sigourney</t>
        </is>
      </c>
      <c r="B109" s="4" t="inlineStr">
        <is>
          <t>Schmitt</t>
        </is>
      </c>
      <c r="C109" s="4" t="inlineStr">
        <is>
          <t>99012</t>
        </is>
      </c>
      <c r="D109" s="4" t="n">
        <v>2</v>
      </c>
      <c r="E109" s="26" t="n">
        <v>30845</v>
      </c>
      <c r="F109" s="4" t="inlineStr">
        <is>
          <t>Prima</t>
        </is>
      </c>
      <c r="G109" s="4" t="inlineStr">
        <is>
          <t>škrečok</t>
        </is>
      </c>
      <c r="H109" s="4" t="n">
        <v>0</v>
      </c>
      <c r="I109" s="29" t="n">
        <v>1474</v>
      </c>
      <c r="J109" s="4" t="n">
        <v>185</v>
      </c>
      <c r="K109" s="4" t="n">
        <v>80</v>
      </c>
    </row>
    <row r="110">
      <c r="A110" s="4" t="inlineStr">
        <is>
          <t>Ray</t>
        </is>
      </c>
      <c r="B110" s="4" t="inlineStr">
        <is>
          <t>Diego</t>
        </is>
      </c>
      <c r="C110" s="4" t="inlineStr">
        <is>
          <t>99011</t>
        </is>
      </c>
      <c r="D110" s="4" t="n">
        <v>3</v>
      </c>
      <c r="E110" s="26" t="n">
        <v>30395</v>
      </c>
      <c r="F110" s="4" t="inlineStr">
        <is>
          <t>Orange</t>
        </is>
      </c>
      <c r="G110" s="4" t="inlineStr">
        <is>
          <t>papagáj</t>
        </is>
      </c>
      <c r="H110" s="4" t="n">
        <v>3</v>
      </c>
      <c r="I110" s="29" t="n">
        <v>1498</v>
      </c>
      <c r="J110" s="4" t="n">
        <v>193</v>
      </c>
      <c r="K110" s="4" t="n">
        <v>84</v>
      </c>
    </row>
    <row r="111">
      <c r="A111" s="4" t="inlineStr">
        <is>
          <t>Karl-Heinz</t>
        </is>
      </c>
      <c r="B111" s="4" t="inlineStr">
        <is>
          <t>Lowitz</t>
        </is>
      </c>
      <c r="C111" s="4" t="inlineStr">
        <is>
          <t>99012</t>
        </is>
      </c>
      <c r="D111" s="4" t="n">
        <v>3</v>
      </c>
      <c r="E111" s="26" t="n">
        <v>29435</v>
      </c>
      <c r="F111" s="4" t="inlineStr">
        <is>
          <t>Eurotel</t>
        </is>
      </c>
      <c r="G111" s="4" t="inlineStr">
        <is>
          <t>škrečok</t>
        </is>
      </c>
      <c r="H111" s="4" t="n">
        <v>4</v>
      </c>
      <c r="I111" s="29" t="n">
        <v>1583</v>
      </c>
      <c r="J111" s="4" t="n">
        <v>195</v>
      </c>
      <c r="K111" s="4" t="n">
        <v>86</v>
      </c>
    </row>
    <row r="112">
      <c r="A112" s="4" t="inlineStr">
        <is>
          <t>Hanna</t>
        </is>
      </c>
      <c r="B112" s="4" t="inlineStr">
        <is>
          <t>Birney</t>
        </is>
      </c>
      <c r="C112" s="4" t="inlineStr">
        <is>
          <t>99012</t>
        </is>
      </c>
      <c r="D112" s="4" t="n">
        <v>4</v>
      </c>
      <c r="E112" s="26" t="n">
        <v>30925</v>
      </c>
      <c r="F112" s="4" t="inlineStr">
        <is>
          <t>Prima</t>
        </is>
      </c>
      <c r="G112" s="4" t="inlineStr">
        <is>
          <t>had</t>
        </is>
      </c>
      <c r="H112" s="4" t="n">
        <v>3</v>
      </c>
      <c r="I112" s="29" t="n">
        <v>1697</v>
      </c>
      <c r="J112" s="4" t="n">
        <v>175</v>
      </c>
      <c r="K112" s="4" t="n">
        <v>79</v>
      </c>
    </row>
    <row r="113">
      <c r="A113" s="4" t="inlineStr">
        <is>
          <t>Sylva</t>
        </is>
      </c>
      <c r="B113" s="4" t="inlineStr">
        <is>
          <t>Rossi</t>
        </is>
      </c>
      <c r="C113" s="4" t="inlineStr">
        <is>
          <t>99013</t>
        </is>
      </c>
      <c r="D113" s="4" t="n">
        <v>3</v>
      </c>
      <c r="E113" s="26" t="n">
        <v>30313</v>
      </c>
      <c r="F113" s="4" t="inlineStr">
        <is>
          <t>Eurotel</t>
        </is>
      </c>
      <c r="G113" s="4" t="inlineStr">
        <is>
          <t>pes</t>
        </is>
      </c>
      <c r="H113" s="4" t="n">
        <v>4</v>
      </c>
      <c r="I113" s="29" t="n">
        <v>1739</v>
      </c>
      <c r="J113" s="4" t="n">
        <v>151</v>
      </c>
      <c r="K113" s="4" t="n">
        <v>64</v>
      </c>
    </row>
    <row r="114">
      <c r="A114" s="4" t="inlineStr">
        <is>
          <t>Sylva</t>
        </is>
      </c>
      <c r="B114" s="4" t="inlineStr">
        <is>
          <t>Deeble</t>
        </is>
      </c>
      <c r="C114" s="4" t="inlineStr">
        <is>
          <t>99013</t>
        </is>
      </c>
      <c r="D114" s="4" t="n">
        <v>1</v>
      </c>
      <c r="E114" s="26" t="n">
        <v>30420</v>
      </c>
      <c r="F114" s="4" t="inlineStr">
        <is>
          <t>Orange</t>
        </is>
      </c>
      <c r="G114" s="4" t="inlineStr">
        <is>
          <t>rybky</t>
        </is>
      </c>
      <c r="H114" s="4" t="n">
        <v>2</v>
      </c>
      <c r="I114" s="29" t="n">
        <v>1814</v>
      </c>
      <c r="J114" s="4" t="n">
        <v>198</v>
      </c>
      <c r="K114" s="4" t="n">
        <v>71</v>
      </c>
    </row>
    <row r="115">
      <c r="A115" s="4" t="inlineStr">
        <is>
          <t>Hanna</t>
        </is>
      </c>
      <c r="B115" s="4" t="inlineStr">
        <is>
          <t>Kramer</t>
        </is>
      </c>
      <c r="C115" s="4" t="inlineStr">
        <is>
          <t>99012</t>
        </is>
      </c>
      <c r="D115" s="4" t="n">
        <v>4</v>
      </c>
      <c r="E115" s="26" t="n">
        <v>30181</v>
      </c>
      <c r="F115" s="4" t="inlineStr">
        <is>
          <t>Prima</t>
        </is>
      </c>
      <c r="G115" s="4" t="inlineStr">
        <is>
          <t>had</t>
        </is>
      </c>
      <c r="H115" s="4" t="n">
        <v>1</v>
      </c>
      <c r="I115" s="29" t="n">
        <v>1986</v>
      </c>
      <c r="J115" s="4" t="n">
        <v>177</v>
      </c>
      <c r="K115" s="4" t="n">
        <v>79</v>
      </c>
    </row>
    <row r="116">
      <c r="A116" s="4" t="inlineStr">
        <is>
          <t>Barbara</t>
        </is>
      </c>
      <c r="B116" s="4" t="inlineStr">
        <is>
          <t>Schneider</t>
        </is>
      </c>
      <c r="C116" s="4" t="inlineStr">
        <is>
          <t>99011</t>
        </is>
      </c>
      <c r="D116" s="4" t="n">
        <v>2</v>
      </c>
      <c r="E116" s="26" t="n">
        <v>29686</v>
      </c>
      <c r="F116" s="4" t="inlineStr">
        <is>
          <t>Orange</t>
        </is>
      </c>
      <c r="G116" s="4" t="inlineStr">
        <is>
          <t>pes</t>
        </is>
      </c>
      <c r="H116" s="4" t="n">
        <v>4</v>
      </c>
      <c r="I116" s="29" t="n">
        <v>43</v>
      </c>
      <c r="J116" s="4" t="n">
        <v>157</v>
      </c>
      <c r="K116" s="4" t="n">
        <v>56</v>
      </c>
    </row>
    <row r="117">
      <c r="A117" s="4" t="inlineStr">
        <is>
          <t>Timo</t>
        </is>
      </c>
      <c r="B117" s="4" t="inlineStr">
        <is>
          <t>Piccoli</t>
        </is>
      </c>
      <c r="C117" s="4" t="inlineStr">
        <is>
          <t>99011</t>
        </is>
      </c>
      <c r="D117" s="4" t="n">
        <v>1</v>
      </c>
      <c r="E117" s="26" t="n">
        <v>30579</v>
      </c>
      <c r="F117" s="4" t="inlineStr">
        <is>
          <t>Prima</t>
        </is>
      </c>
      <c r="G117" s="4" t="inlineStr">
        <is>
          <t>nemá</t>
        </is>
      </c>
      <c r="H117" s="4" t="n">
        <v>4</v>
      </c>
      <c r="I117" s="29" t="n">
        <v>354</v>
      </c>
      <c r="J117" s="4" t="n">
        <v>177</v>
      </c>
      <c r="K117" s="4" t="n">
        <v>55</v>
      </c>
    </row>
    <row r="118">
      <c r="A118" s="4" t="inlineStr">
        <is>
          <t>Theo</t>
        </is>
      </c>
      <c r="B118" s="4" t="inlineStr">
        <is>
          <t>Gates</t>
        </is>
      </c>
      <c r="C118" s="4" t="inlineStr">
        <is>
          <t>99014</t>
        </is>
      </c>
      <c r="D118" s="4" t="n">
        <v>2</v>
      </c>
      <c r="E118" s="26" t="n">
        <v>30338</v>
      </c>
      <c r="F118" s="4" t="inlineStr">
        <is>
          <t>Orange</t>
        </is>
      </c>
      <c r="G118" s="4" t="inlineStr">
        <is>
          <t>rybky</t>
        </is>
      </c>
      <c r="H118" s="4" t="n">
        <v>3</v>
      </c>
      <c r="I118" s="29" t="n">
        <v>521</v>
      </c>
      <c r="J118" s="4" t="n">
        <v>194</v>
      </c>
      <c r="K118" s="4" t="n">
        <v>99</v>
      </c>
    </row>
    <row r="119">
      <c r="A119" s="4" t="inlineStr">
        <is>
          <t>Debby</t>
        </is>
      </c>
      <c r="B119" s="4" t="inlineStr">
        <is>
          <t>Winger</t>
        </is>
      </c>
      <c r="C119" s="4" t="inlineStr">
        <is>
          <t>99013</t>
        </is>
      </c>
      <c r="D119" s="4" t="n">
        <v>1</v>
      </c>
      <c r="E119" s="26" t="n">
        <v>30001</v>
      </c>
      <c r="F119" s="4" t="inlineStr">
        <is>
          <t>Easy</t>
        </is>
      </c>
      <c r="G119" s="4" t="inlineStr">
        <is>
          <t>nemá</t>
        </is>
      </c>
      <c r="H119" s="4" t="n">
        <v>1</v>
      </c>
      <c r="I119" s="29" t="n">
        <v>618</v>
      </c>
      <c r="J119" s="4" t="n">
        <v>178</v>
      </c>
      <c r="K119" s="4" t="n">
        <v>50</v>
      </c>
    </row>
    <row r="120">
      <c r="A120" s="4" t="inlineStr">
        <is>
          <t>Bob</t>
        </is>
      </c>
      <c r="B120" s="4" t="inlineStr">
        <is>
          <t>Gere</t>
        </is>
      </c>
      <c r="C120" s="4" t="inlineStr">
        <is>
          <t>99011</t>
        </is>
      </c>
      <c r="D120" s="4" t="n">
        <v>3</v>
      </c>
      <c r="E120" s="26" t="n">
        <v>30640</v>
      </c>
      <c r="F120" s="4" t="inlineStr">
        <is>
          <t>Eurotel</t>
        </is>
      </c>
      <c r="G120" s="4" t="inlineStr">
        <is>
          <t>mačka</t>
        </is>
      </c>
      <c r="H120" s="4" t="n">
        <v>0</v>
      </c>
      <c r="I120" s="29" t="n">
        <v>993</v>
      </c>
      <c r="J120" s="4" t="n">
        <v>171</v>
      </c>
      <c r="K120" s="4" t="n">
        <v>77</v>
      </c>
    </row>
    <row r="121">
      <c r="A121" s="4" t="inlineStr">
        <is>
          <t>Hertha</t>
        </is>
      </c>
      <c r="B121" s="4" t="inlineStr">
        <is>
          <t>Beeman</t>
        </is>
      </c>
      <c r="C121" s="4" t="inlineStr">
        <is>
          <t>99014</t>
        </is>
      </c>
      <c r="D121" s="4" t="n">
        <v>1</v>
      </c>
      <c r="E121" s="26" t="n">
        <v>30985</v>
      </c>
      <c r="F121" s="4" t="inlineStr">
        <is>
          <t>Easy</t>
        </is>
      </c>
      <c r="G121" s="4" t="inlineStr">
        <is>
          <t>nemá</t>
        </is>
      </c>
      <c r="H121" s="4" t="n">
        <v>2</v>
      </c>
      <c r="I121" s="29" t="n">
        <v>1036</v>
      </c>
      <c r="J121" s="4" t="n">
        <v>158</v>
      </c>
      <c r="K121" s="4" t="n">
        <v>74</v>
      </c>
    </row>
    <row r="122">
      <c r="A122" s="4" t="inlineStr">
        <is>
          <t>Harrison</t>
        </is>
      </c>
      <c r="B122" s="4" t="inlineStr">
        <is>
          <t>Lerner</t>
        </is>
      </c>
      <c r="C122" s="4" t="inlineStr">
        <is>
          <t>99011</t>
        </is>
      </c>
      <c r="D122" s="4" t="n">
        <v>2</v>
      </c>
      <c r="E122" s="26" t="n">
        <v>29270</v>
      </c>
      <c r="F122" s="4" t="inlineStr">
        <is>
          <t>Orange</t>
        </is>
      </c>
      <c r="G122" s="4" t="inlineStr">
        <is>
          <t>škrečok</t>
        </is>
      </c>
      <c r="H122" s="4" t="n">
        <v>1</v>
      </c>
      <c r="I122" s="29" t="n">
        <v>1048</v>
      </c>
      <c r="J122" s="4" t="n">
        <v>152</v>
      </c>
      <c r="K122" s="4" t="n">
        <v>101</v>
      </c>
    </row>
    <row r="123">
      <c r="A123" s="4" t="inlineStr">
        <is>
          <t>Terence</t>
        </is>
      </c>
      <c r="B123" s="4" t="inlineStr">
        <is>
          <t>Schneider</t>
        </is>
      </c>
      <c r="C123" s="4" t="inlineStr">
        <is>
          <t>99012</t>
        </is>
      </c>
      <c r="D123" s="4" t="n">
        <v>3</v>
      </c>
      <c r="E123" s="26" t="n">
        <v>29697</v>
      </c>
      <c r="F123" s="4" t="inlineStr">
        <is>
          <t>Orange</t>
        </is>
      </c>
      <c r="G123" s="4" t="inlineStr">
        <is>
          <t>nemá</t>
        </is>
      </c>
      <c r="H123" s="4" t="n">
        <v>1</v>
      </c>
      <c r="I123" s="29" t="n">
        <v>1319</v>
      </c>
      <c r="J123" s="4" t="n">
        <v>182</v>
      </c>
      <c r="K123" s="4" t="n">
        <v>62</v>
      </c>
    </row>
    <row r="124">
      <c r="A124" s="4" t="inlineStr">
        <is>
          <t>Jackie</t>
        </is>
      </c>
      <c r="B124" s="4" t="inlineStr">
        <is>
          <t>Behan</t>
        </is>
      </c>
      <c r="C124" s="4" t="inlineStr">
        <is>
          <t>99014</t>
        </is>
      </c>
      <c r="D124" s="4" t="n">
        <v>3</v>
      </c>
      <c r="E124" s="26" t="n">
        <v>30914</v>
      </c>
      <c r="F124" s="4" t="inlineStr">
        <is>
          <t>Orange</t>
        </is>
      </c>
      <c r="G124" s="4" t="inlineStr">
        <is>
          <t>nemá</t>
        </is>
      </c>
      <c r="H124" s="4" t="n">
        <v>0</v>
      </c>
      <c r="I124" s="29" t="n">
        <v>1349</v>
      </c>
      <c r="J124" s="4" t="n">
        <v>185</v>
      </c>
      <c r="K124" s="4" t="n">
        <v>64</v>
      </c>
    </row>
    <row r="125">
      <c r="A125" s="4" t="inlineStr">
        <is>
          <t>Luca</t>
        </is>
      </c>
      <c r="B125" s="4" t="inlineStr">
        <is>
          <t>Müller</t>
        </is>
      </c>
      <c r="C125" s="4" t="inlineStr">
        <is>
          <t>99011</t>
        </is>
      </c>
      <c r="D125" s="4" t="n">
        <v>1</v>
      </c>
      <c r="E125" s="26" t="n">
        <v>29558</v>
      </c>
      <c r="F125" s="4" t="inlineStr">
        <is>
          <t>Eurotel</t>
        </is>
      </c>
      <c r="G125" s="4" t="inlineStr">
        <is>
          <t>nemá</t>
        </is>
      </c>
      <c r="H125" s="4" t="n">
        <v>2</v>
      </c>
      <c r="I125" s="29" t="n">
        <v>1543</v>
      </c>
      <c r="J125" s="4" t="n">
        <v>185</v>
      </c>
      <c r="K125" s="4" t="n">
        <v>88</v>
      </c>
    </row>
    <row r="126">
      <c r="A126" s="4" t="inlineStr">
        <is>
          <t>Vicky</t>
        </is>
      </c>
      <c r="B126" s="4" t="inlineStr">
        <is>
          <t>Martinelli</t>
        </is>
      </c>
      <c r="C126" s="4" t="inlineStr">
        <is>
          <t>99011</t>
        </is>
      </c>
      <c r="D126" s="4" t="n">
        <v>2</v>
      </c>
      <c r="E126" s="26" t="n">
        <v>29939</v>
      </c>
      <c r="F126" s="4" t="inlineStr">
        <is>
          <t>Eurotel</t>
        </is>
      </c>
      <c r="G126" s="4" t="inlineStr">
        <is>
          <t>papagáj</t>
        </is>
      </c>
      <c r="H126" s="4" t="n">
        <v>4</v>
      </c>
      <c r="I126" s="29" t="n">
        <v>1579</v>
      </c>
      <c r="J126" s="4" t="n">
        <v>156</v>
      </c>
      <c r="K126" s="4" t="n">
        <v>59</v>
      </c>
    </row>
    <row r="127">
      <c r="A127" s="4" t="inlineStr">
        <is>
          <t>Barbara</t>
        </is>
      </c>
      <c r="B127" s="4" t="inlineStr">
        <is>
          <t>Tyler</t>
        </is>
      </c>
      <c r="C127" s="4" t="inlineStr">
        <is>
          <t>99011</t>
        </is>
      </c>
      <c r="D127" s="4" t="n">
        <v>2</v>
      </c>
      <c r="E127" s="26" t="n">
        <v>30812</v>
      </c>
      <c r="F127" s="4" t="inlineStr">
        <is>
          <t>Eurotel</t>
        </is>
      </c>
      <c r="G127" s="4" t="inlineStr">
        <is>
          <t>škrečok</t>
        </is>
      </c>
      <c r="H127" s="4" t="n">
        <v>1</v>
      </c>
      <c r="I127" s="29" t="n">
        <v>1607</v>
      </c>
      <c r="J127" s="4" t="n">
        <v>193</v>
      </c>
      <c r="K127" s="4" t="n">
        <v>80</v>
      </c>
    </row>
    <row r="128">
      <c r="A128" s="4" t="inlineStr">
        <is>
          <t>Nick</t>
        </is>
      </c>
      <c r="B128" s="4" t="inlineStr">
        <is>
          <t>Williams</t>
        </is>
      </c>
      <c r="C128" s="4" t="inlineStr">
        <is>
          <t>99014</t>
        </is>
      </c>
      <c r="D128" s="4" t="n">
        <v>4</v>
      </c>
      <c r="E128" s="26" t="n">
        <v>30372</v>
      </c>
      <c r="F128" s="4" t="inlineStr">
        <is>
          <t>Orange</t>
        </is>
      </c>
      <c r="G128" s="4" t="inlineStr">
        <is>
          <t>papagáj</t>
        </is>
      </c>
      <c r="H128" s="4" t="n">
        <v>1</v>
      </c>
      <c r="I128" s="29" t="n">
        <v>1763</v>
      </c>
      <c r="J128" s="4" t="n">
        <v>175</v>
      </c>
      <c r="K128" s="4" t="n">
        <v>46</v>
      </c>
    </row>
    <row r="129">
      <c r="A129" s="4" t="inlineStr">
        <is>
          <t>Caudia</t>
        </is>
      </c>
      <c r="B129" s="4" t="inlineStr">
        <is>
          <t>Deeble</t>
        </is>
      </c>
      <c r="C129" s="4" t="inlineStr">
        <is>
          <t>99013</t>
        </is>
      </c>
      <c r="D129" s="4" t="n">
        <v>4</v>
      </c>
      <c r="E129" s="26" t="n">
        <v>30662</v>
      </c>
      <c r="F129" s="4" t="inlineStr">
        <is>
          <t>Easy</t>
        </is>
      </c>
      <c r="G129" s="4" t="inlineStr">
        <is>
          <t>papagáj</t>
        </is>
      </c>
      <c r="H129" s="4" t="n">
        <v>1</v>
      </c>
      <c r="I129" s="29" t="n">
        <v>1805</v>
      </c>
      <c r="J129" s="4" t="n">
        <v>172</v>
      </c>
      <c r="K129" s="4" t="n">
        <v>83</v>
      </c>
    </row>
    <row r="130">
      <c r="A130" s="4" t="inlineStr">
        <is>
          <t>Igor</t>
        </is>
      </c>
      <c r="B130" s="4" t="inlineStr">
        <is>
          <t>Bacon</t>
        </is>
      </c>
      <c r="C130" s="4" t="inlineStr">
        <is>
          <t>99011</t>
        </is>
      </c>
      <c r="D130" s="4" t="n">
        <v>2</v>
      </c>
      <c r="E130" s="26" t="n">
        <v>30703</v>
      </c>
      <c r="F130" s="4" t="inlineStr">
        <is>
          <t>Eurotel</t>
        </is>
      </c>
      <c r="G130" s="4" t="inlineStr">
        <is>
          <t>rybky</t>
        </is>
      </c>
      <c r="H130" s="4" t="n">
        <v>0</v>
      </c>
      <c r="I130" s="29" t="n">
        <v>1968</v>
      </c>
      <c r="J130" s="4" t="n">
        <v>184</v>
      </c>
      <c r="K130" s="4" t="n">
        <v>65</v>
      </c>
    </row>
    <row r="131">
      <c r="A131" s="4" t="inlineStr">
        <is>
          <t>Kim</t>
        </is>
      </c>
      <c r="B131" s="4" t="inlineStr">
        <is>
          <t>Geier</t>
        </is>
      </c>
      <c r="C131" s="4" t="inlineStr">
        <is>
          <t>99012</t>
        </is>
      </c>
      <c r="D131" s="4" t="n">
        <v>4</v>
      </c>
      <c r="E131" s="26" t="n">
        <v>29461</v>
      </c>
      <c r="F131" s="4" t="inlineStr">
        <is>
          <t>Prima</t>
        </is>
      </c>
      <c r="G131" s="4" t="inlineStr">
        <is>
          <t>papagáj</t>
        </is>
      </c>
      <c r="H131" s="4" t="n">
        <v>0</v>
      </c>
      <c r="I131" s="29" t="n">
        <v>88</v>
      </c>
      <c r="J131" s="4" t="n">
        <v>183</v>
      </c>
      <c r="K131" s="4" t="n">
        <v>91</v>
      </c>
    </row>
    <row r="132">
      <c r="A132" s="4" t="inlineStr">
        <is>
          <t>Leonardo</t>
        </is>
      </c>
      <c r="B132" s="4" t="inlineStr">
        <is>
          <t>Occhipinti</t>
        </is>
      </c>
      <c r="C132" s="4" t="inlineStr">
        <is>
          <t>99014</t>
        </is>
      </c>
      <c r="D132" s="4" t="n">
        <v>1</v>
      </c>
      <c r="E132" s="26" t="n">
        <v>29886</v>
      </c>
      <c r="F132" s="4" t="inlineStr">
        <is>
          <t>Prima</t>
        </is>
      </c>
      <c r="G132" s="4" t="inlineStr">
        <is>
          <t>nemá</t>
        </is>
      </c>
      <c r="H132" s="4" t="n">
        <v>1</v>
      </c>
      <c r="I132" s="29" t="n">
        <v>190</v>
      </c>
      <c r="J132" s="4" t="n">
        <v>196</v>
      </c>
      <c r="K132" s="4" t="n">
        <v>95</v>
      </c>
    </row>
    <row r="133">
      <c r="A133" s="4" t="inlineStr">
        <is>
          <t>Alessio</t>
        </is>
      </c>
      <c r="B133" s="4" t="inlineStr">
        <is>
          <t>Atkinson</t>
        </is>
      </c>
      <c r="C133" s="4" t="inlineStr">
        <is>
          <t>99013</t>
        </is>
      </c>
      <c r="D133" s="4" t="n">
        <v>3</v>
      </c>
      <c r="E133" s="26" t="n">
        <v>29721</v>
      </c>
      <c r="F133" s="4" t="inlineStr">
        <is>
          <t>Easy</t>
        </is>
      </c>
      <c r="G133" s="4" t="inlineStr">
        <is>
          <t>rybky</t>
        </is>
      </c>
      <c r="H133" s="4" t="n">
        <v>4</v>
      </c>
      <c r="I133" s="29" t="n">
        <v>222</v>
      </c>
      <c r="J133" s="4" t="n">
        <v>186</v>
      </c>
      <c r="K133" s="4" t="n">
        <v>61</v>
      </c>
    </row>
    <row r="134">
      <c r="A134" s="4" t="inlineStr">
        <is>
          <t>Terence</t>
        </is>
      </c>
      <c r="B134" s="4" t="inlineStr">
        <is>
          <t>Hoven</t>
        </is>
      </c>
      <c r="C134" s="4" t="inlineStr">
        <is>
          <t>99014</t>
        </is>
      </c>
      <c r="D134" s="4" t="n">
        <v>4</v>
      </c>
      <c r="E134" s="26" t="n">
        <v>30904</v>
      </c>
      <c r="F134" s="4" t="inlineStr">
        <is>
          <t>Eurotel</t>
        </is>
      </c>
      <c r="G134" s="4" t="inlineStr">
        <is>
          <t>had</t>
        </is>
      </c>
      <c r="H134" s="4" t="n">
        <v>0</v>
      </c>
      <c r="I134" s="29" t="n">
        <v>499</v>
      </c>
      <c r="J134" s="4" t="n">
        <v>156</v>
      </c>
      <c r="K134" s="4" t="n">
        <v>63</v>
      </c>
    </row>
    <row r="135">
      <c r="A135" s="4" t="inlineStr">
        <is>
          <t>Bob</t>
        </is>
      </c>
      <c r="B135" s="4" t="inlineStr">
        <is>
          <t>Birney</t>
        </is>
      </c>
      <c r="C135" s="4" t="inlineStr">
        <is>
          <t>99013</t>
        </is>
      </c>
      <c r="D135" s="4" t="n">
        <v>3</v>
      </c>
      <c r="E135" s="26" t="n">
        <v>29785</v>
      </c>
      <c r="F135" s="4" t="inlineStr">
        <is>
          <t>Easy</t>
        </is>
      </c>
      <c r="G135" s="4" t="inlineStr">
        <is>
          <t>had</t>
        </is>
      </c>
      <c r="H135" s="4" t="n">
        <v>1</v>
      </c>
      <c r="I135" s="29" t="n">
        <v>592</v>
      </c>
      <c r="J135" s="4" t="n">
        <v>199</v>
      </c>
      <c r="K135" s="4" t="n">
        <v>91</v>
      </c>
    </row>
    <row r="136">
      <c r="A136" s="4" t="inlineStr">
        <is>
          <t>Rainer</t>
        </is>
      </c>
      <c r="B136" s="4" t="inlineStr">
        <is>
          <t>Romero</t>
        </is>
      </c>
      <c r="C136" s="4" t="inlineStr">
        <is>
          <t>99014</t>
        </is>
      </c>
      <c r="D136" s="4" t="n">
        <v>3</v>
      </c>
      <c r="E136" s="26" t="n">
        <v>29232</v>
      </c>
      <c r="F136" s="4" t="inlineStr">
        <is>
          <t>Easy</t>
        </is>
      </c>
      <c r="G136" s="4" t="inlineStr">
        <is>
          <t>had</t>
        </is>
      </c>
      <c r="H136" s="4" t="n">
        <v>2</v>
      </c>
      <c r="I136" s="29" t="n">
        <v>906</v>
      </c>
      <c r="J136" s="4" t="n">
        <v>193</v>
      </c>
      <c r="K136" s="4" t="n">
        <v>46</v>
      </c>
    </row>
    <row r="137">
      <c r="A137" s="4" t="inlineStr">
        <is>
          <t>Carlos</t>
        </is>
      </c>
      <c r="B137" s="4" t="inlineStr">
        <is>
          <t>Martinelli</t>
        </is>
      </c>
      <c r="C137" s="4" t="inlineStr">
        <is>
          <t>99011</t>
        </is>
      </c>
      <c r="D137" s="4" t="n">
        <v>2</v>
      </c>
      <c r="E137" s="26" t="n">
        <v>29324</v>
      </c>
      <c r="F137" s="4" t="inlineStr">
        <is>
          <t>Easy</t>
        </is>
      </c>
      <c r="G137" s="4" t="inlineStr">
        <is>
          <t>mačka</t>
        </is>
      </c>
      <c r="H137" s="4" t="n">
        <v>3</v>
      </c>
      <c r="I137" s="29" t="n">
        <v>926</v>
      </c>
      <c r="J137" s="4" t="n">
        <v>169</v>
      </c>
      <c r="K137" s="4" t="n">
        <v>62</v>
      </c>
    </row>
    <row r="138">
      <c r="A138" s="4" t="inlineStr">
        <is>
          <t>Alessandra</t>
        </is>
      </c>
      <c r="B138" s="4" t="inlineStr">
        <is>
          <t>Woywood</t>
        </is>
      </c>
      <c r="C138" s="4" t="inlineStr">
        <is>
          <t>99014</t>
        </is>
      </c>
      <c r="D138" s="4" t="n">
        <v>4</v>
      </c>
      <c r="E138" s="26" t="n">
        <v>29228</v>
      </c>
      <c r="F138" s="4" t="inlineStr">
        <is>
          <t>Orange</t>
        </is>
      </c>
      <c r="G138" s="4" t="inlineStr">
        <is>
          <t>pes</t>
        </is>
      </c>
      <c r="H138" s="4" t="n">
        <v>4</v>
      </c>
      <c r="I138" s="29" t="n">
        <v>1155</v>
      </c>
      <c r="J138" s="4" t="n">
        <v>168</v>
      </c>
      <c r="K138" s="4" t="n">
        <v>95</v>
      </c>
    </row>
    <row r="139">
      <c r="A139" s="4" t="inlineStr">
        <is>
          <t>Raoul</t>
        </is>
      </c>
      <c r="B139" s="4" t="inlineStr">
        <is>
          <t>Perego</t>
        </is>
      </c>
      <c r="C139" s="4" t="inlineStr">
        <is>
          <t>99013</t>
        </is>
      </c>
      <c r="D139" s="4" t="n">
        <v>4</v>
      </c>
      <c r="E139" s="26" t="n">
        <v>29971</v>
      </c>
      <c r="F139" s="4" t="inlineStr">
        <is>
          <t>Easy</t>
        </is>
      </c>
      <c r="G139" s="4" t="inlineStr">
        <is>
          <t>had</t>
        </is>
      </c>
      <c r="H139" s="4" t="n">
        <v>3</v>
      </c>
      <c r="I139" s="29" t="n">
        <v>1167</v>
      </c>
      <c r="J139" s="4" t="n">
        <v>156</v>
      </c>
      <c r="K139" s="4" t="n">
        <v>105</v>
      </c>
    </row>
    <row r="140">
      <c r="A140" s="4" t="inlineStr">
        <is>
          <t>Hertha</t>
        </is>
      </c>
      <c r="B140" s="4" t="inlineStr">
        <is>
          <t>Occhipinti</t>
        </is>
      </c>
      <c r="C140" s="4" t="inlineStr">
        <is>
          <t>99012</t>
        </is>
      </c>
      <c r="D140" s="4" t="n">
        <v>3</v>
      </c>
      <c r="E140" s="26" t="n">
        <v>30311</v>
      </c>
      <c r="F140" s="4" t="inlineStr">
        <is>
          <t>Eurotel</t>
        </is>
      </c>
      <c r="G140" s="4" t="inlineStr">
        <is>
          <t>had</t>
        </is>
      </c>
      <c r="H140" s="4" t="n">
        <v>0</v>
      </c>
      <c r="I140" s="29" t="n">
        <v>1258</v>
      </c>
      <c r="J140" s="4" t="n">
        <v>182</v>
      </c>
      <c r="K140" s="4" t="n">
        <v>101</v>
      </c>
    </row>
    <row r="141">
      <c r="A141" s="4" t="inlineStr">
        <is>
          <t>Rick</t>
        </is>
      </c>
      <c r="B141" s="4" t="inlineStr">
        <is>
          <t>Walker</t>
        </is>
      </c>
      <c r="C141" s="4" t="inlineStr">
        <is>
          <t>99014</t>
        </is>
      </c>
      <c r="D141" s="4" t="n">
        <v>2</v>
      </c>
      <c r="E141" s="26" t="n">
        <v>29746</v>
      </c>
      <c r="F141" s="4" t="inlineStr">
        <is>
          <t>Orange</t>
        </is>
      </c>
      <c r="G141" s="4" t="inlineStr">
        <is>
          <t>mačka</t>
        </is>
      </c>
      <c r="H141" s="4" t="n">
        <v>0</v>
      </c>
      <c r="I141" s="29" t="n">
        <v>1279</v>
      </c>
      <c r="J141" s="4" t="n">
        <v>171</v>
      </c>
      <c r="K141" s="4" t="n">
        <v>89</v>
      </c>
    </row>
    <row r="142">
      <c r="A142" s="4" t="inlineStr">
        <is>
          <t>Timmy</t>
        </is>
      </c>
      <c r="B142" s="4" t="inlineStr">
        <is>
          <t>Kiesbauer</t>
        </is>
      </c>
      <c r="C142" s="4" t="inlineStr">
        <is>
          <t>99011</t>
        </is>
      </c>
      <c r="D142" s="4" t="n">
        <v>2</v>
      </c>
      <c r="E142" s="26" t="n">
        <v>31048</v>
      </c>
      <c r="F142" s="4" t="inlineStr">
        <is>
          <t>Easy</t>
        </is>
      </c>
      <c r="G142" s="4" t="inlineStr">
        <is>
          <t>mačka</t>
        </is>
      </c>
      <c r="H142" s="4" t="n">
        <v>3</v>
      </c>
      <c r="I142" s="29" t="n">
        <v>1289</v>
      </c>
      <c r="J142" s="4" t="n">
        <v>162</v>
      </c>
      <c r="K142" s="4" t="n">
        <v>88</v>
      </c>
    </row>
    <row r="143">
      <c r="A143" s="4" t="inlineStr">
        <is>
          <t>Theo</t>
        </is>
      </c>
      <c r="B143" s="4" t="inlineStr">
        <is>
          <t>De Laurentis</t>
        </is>
      </c>
      <c r="C143" s="4" t="inlineStr">
        <is>
          <t>99014</t>
        </is>
      </c>
      <c r="D143" s="4" t="n">
        <v>1</v>
      </c>
      <c r="E143" s="26" t="n">
        <v>29464</v>
      </c>
      <c r="F143" s="4" t="inlineStr">
        <is>
          <t>Prima</t>
        </is>
      </c>
      <c r="G143" s="4" t="inlineStr">
        <is>
          <t>škrečok</t>
        </is>
      </c>
      <c r="H143" s="4" t="n">
        <v>2</v>
      </c>
      <c r="I143" s="29" t="n">
        <v>1324</v>
      </c>
      <c r="J143" s="4" t="n">
        <v>193</v>
      </c>
      <c r="K143" s="4" t="n">
        <v>105</v>
      </c>
    </row>
    <row r="144">
      <c r="A144" s="4" t="inlineStr">
        <is>
          <t>Tim</t>
        </is>
      </c>
      <c r="B144" s="4" t="inlineStr">
        <is>
          <t>Chandler</t>
        </is>
      </c>
      <c r="C144" s="4" t="inlineStr">
        <is>
          <t>99012</t>
        </is>
      </c>
      <c r="D144" s="4" t="n">
        <v>3</v>
      </c>
      <c r="E144" s="26" t="n">
        <v>30595</v>
      </c>
      <c r="F144" s="4" t="inlineStr">
        <is>
          <t>Eurotel</t>
        </is>
      </c>
      <c r="G144" s="4" t="inlineStr">
        <is>
          <t>had</t>
        </is>
      </c>
      <c r="H144" s="4" t="n">
        <v>4</v>
      </c>
      <c r="I144" s="29" t="n">
        <v>1967</v>
      </c>
      <c r="J144" s="4" t="n">
        <v>180</v>
      </c>
      <c r="K144" s="4" t="n">
        <v>93</v>
      </c>
    </row>
    <row r="145">
      <c r="A145" s="4" t="inlineStr">
        <is>
          <t>Jo</t>
        </is>
      </c>
      <c r="B145" s="4" t="inlineStr">
        <is>
          <t>Candy</t>
        </is>
      </c>
      <c r="C145" s="4" t="inlineStr">
        <is>
          <t>99013</t>
        </is>
      </c>
      <c r="D145" s="4" t="n">
        <v>3</v>
      </c>
      <c r="E145" s="26" t="n">
        <v>29373</v>
      </c>
      <c r="F145" s="4" t="inlineStr">
        <is>
          <t>Eurotel</t>
        </is>
      </c>
      <c r="G145" s="4" t="inlineStr">
        <is>
          <t>mačka</t>
        </is>
      </c>
      <c r="H145" s="4" t="n">
        <v>4</v>
      </c>
      <c r="I145" s="29" t="n">
        <v>396</v>
      </c>
      <c r="J145" s="4" t="n">
        <v>164</v>
      </c>
      <c r="K145" s="4" t="n">
        <v>83</v>
      </c>
    </row>
    <row r="146">
      <c r="A146" s="4" t="inlineStr">
        <is>
          <t>Caudia</t>
        </is>
      </c>
      <c r="B146" s="4" t="inlineStr">
        <is>
          <t>Plummer</t>
        </is>
      </c>
      <c r="C146" s="4" t="inlineStr">
        <is>
          <t>99012</t>
        </is>
      </c>
      <c r="D146" s="4" t="n">
        <v>1</v>
      </c>
      <c r="E146" s="26" t="n">
        <v>29779</v>
      </c>
      <c r="F146" s="4" t="inlineStr">
        <is>
          <t>Orange</t>
        </is>
      </c>
      <c r="G146" s="4" t="inlineStr">
        <is>
          <t>nemá</t>
        </is>
      </c>
      <c r="H146" s="4" t="n">
        <v>4</v>
      </c>
      <c r="I146" s="29" t="n">
        <v>442</v>
      </c>
      <c r="J146" s="4" t="n">
        <v>199</v>
      </c>
      <c r="K146" s="4" t="n">
        <v>103</v>
      </c>
    </row>
    <row r="147">
      <c r="A147" s="4" t="inlineStr">
        <is>
          <t>Clint</t>
        </is>
      </c>
      <c r="B147" s="4" t="inlineStr">
        <is>
          <t>De Sica</t>
        </is>
      </c>
      <c r="C147" s="4" t="inlineStr">
        <is>
          <t>99011</t>
        </is>
      </c>
      <c r="D147" s="4" t="n">
        <v>1</v>
      </c>
      <c r="E147" s="26" t="n">
        <v>29261</v>
      </c>
      <c r="F147" s="4" t="inlineStr">
        <is>
          <t>Orange</t>
        </is>
      </c>
      <c r="G147" s="4" t="inlineStr">
        <is>
          <t>rybky</t>
        </is>
      </c>
      <c r="H147" s="4" t="n">
        <v>0</v>
      </c>
      <c r="I147" s="29" t="n">
        <v>523</v>
      </c>
      <c r="J147" s="4" t="n">
        <v>194</v>
      </c>
      <c r="K147" s="4" t="n">
        <v>95</v>
      </c>
    </row>
    <row r="148">
      <c r="A148" s="4" t="inlineStr">
        <is>
          <t>Carlos</t>
        </is>
      </c>
      <c r="B148" s="4" t="inlineStr">
        <is>
          <t>Piccoli</t>
        </is>
      </c>
      <c r="C148" s="4" t="inlineStr">
        <is>
          <t>99011</t>
        </is>
      </c>
      <c r="D148" s="4" t="n">
        <v>1</v>
      </c>
      <c r="E148" s="26" t="n">
        <v>29721</v>
      </c>
      <c r="F148" s="4" t="inlineStr">
        <is>
          <t>Easy</t>
        </is>
      </c>
      <c r="G148" s="4" t="inlineStr">
        <is>
          <t>mačka</t>
        </is>
      </c>
      <c r="H148" s="4" t="n">
        <v>1</v>
      </c>
      <c r="I148" s="29" t="n">
        <v>554</v>
      </c>
      <c r="J148" s="4" t="n">
        <v>198</v>
      </c>
      <c r="K148" s="4" t="n">
        <v>82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2"/>
  <sheetViews>
    <sheetView tabSelected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Ďalšie úlohy nielen tohto typu nájdete na mojej stránke v menu Hodnotenie / Úlohy z testov:</t>
        </is>
      </c>
    </row>
    <row r="2">
      <c r="A2" s="30" t="inlineStr">
        <is>
          <t>adamko.fpedas.uniza.sk/externe/opakovanie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FFA6A6A6"/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3" customWidth="1" min="3" max="3"/>
    <col width="3" customWidth="1" min="4" max="4"/>
    <col width="10" customWidth="1" min="5" max="5"/>
    <col width="15" customWidth="1" min="6" max="6"/>
    <col width="3" customWidth="1" min="7" max="7"/>
  </cols>
  <sheetData>
    <row r="1">
      <c r="B1" s="2" t="inlineStr">
        <is>
          <t xml:space="preserve">Navyše — Časová os</t>
        </is>
      </c>
    </row>
    <row r="2">
      <c r="B2" s="1" t="inlineStr">
        <is>
          <t xml:space="preserve">Nie je na teste.</t>
        </is>
      </c>
    </row>
    <row r="3">
      <c r="B3" s="4" t="inlineStr">
        <is>
          <t xml:space="preserve">Rýchly filter a časová os sú filtre, ktoré vidno: tlačidlá a posuvník. Jeden filter môže riadiť viac kontingenčných tabuliek naraz.</t>
        </is>
      </c>
    </row>
    <row r="5">
      <c r="B5" s="3" t="inlineStr">
        <is>
          <t xml:space="preserve">Postup:</t>
        </is>
      </c>
    </row>
    <row r="6">
      <c r="B6" s="9" t="inlineStr">
        <is>
          <t xml:space="preserve">1) Vložte dve kontingenčné tabuľky z Prepráv: do bunky H18 Mesto do Riadky a Tržbu do Hodnoty, do bunky L18 Vodiča do Riadky a Tržbu do Hodnoty ako Počet.</t>
        </is>
      </c>
    </row>
    <row r="7">
      <c r="B7" s="9" t="inlineStr">
        <is>
          <t xml:space="preserve">2) Kliknite do prvej tabuľky → Analýza kontingenčnej tabuľky → Vložiť rýchly filter → Vozidlo. Kliknite na Kamión: zmení sa len prvá tabuľka.</t>
        </is>
      </c>
    </row>
    <row r="8">
      <c r="B8" s="9" t="inlineStr">
        <is>
          <t xml:space="preserve">3) Pravý klik na rýchly filter → Pripojenia zostavy → zaškrtnite obe kontingenčné tabuľky. Teraz filter riadi obe.</t>
        </is>
      </c>
    </row>
    <row r="9">
      <c r="B9" s="9" t="inlineStr">
        <is>
          <t xml:space="preserve">4) Analýza kontingenčnej tabuľky → Vložiť časovú os → Dátum. Prepnite ju na Štvrťroky a vyberte 2. štvrťrok 2025. Aj ju pripojte k obom tabuľkám.</t>
        </is>
      </c>
    </row>
    <row r="10">
      <c r="B10" s="9" t="inlineStr">
        <is>
          <t xml:space="preserve">5) Tabuľky vľavo sú spočítané pre filter z buniek C16 až C18. Zmeňte ich a nastavte rovnaký filter — čísla sa musia zhodovať.</t>
        </is>
      </c>
    </row>
    <row r="11">
      <c r="B11" s="9" t="inlineStr">
        <is>
          <t xml:space="preserve">6) Viac položiek naraz vyberiete s Ctrl alebo tlačidlom Viacnásobný výber, filter zrušíte tlačidlom Vymazať filter (lievik s krížikom).</t>
        </is>
      </c>
    </row>
    <row r="12">
      <c r="B12" s="9" t="inlineStr">
        <is>
          <t xml:space="preserve">7) Rýchly filter prepojí len kontingenčné tabuľky vytvorené z toho istého zdroja — tu z tabuľky Prepravy.</t>
        </is>
      </c>
    </row>
    <row r="16">
      <c r="B16" s="3" t="inlineStr">
        <is>
          <t xml:space="preserve">Vozidlo:</t>
        </is>
      </c>
      <c r="C16" s="22" t="inlineStr">
        <is>
          <t xml:space="preserve">Kamión</t>
        </is>
      </c>
    </row>
    <row r="17">
      <c r="B17" s="3" t="inlineStr">
        <is>
          <t xml:space="preserve">Od:</t>
        </is>
      </c>
      <c r="C17" s="23" t="n">
        <v>45748</v>
      </c>
    </row>
    <row r="18">
      <c r="B18" s="3" t="inlineStr">
        <is>
          <t xml:space="preserve">Do:</t>
        </is>
      </c>
      <c r="C18" s="23" t="n">
        <v>45838</v>
      </c>
    </row>
    <row r="20">
      <c r="B20" s="3" t="inlineStr">
        <is>
          <t xml:space="preserve">Výsledok, ktorý má vyjsť (pre filter z C16 až C18)</t>
        </is>
      </c>
    </row>
    <row r="21">
      <c r="B21" s="5" t="inlineStr">
        <is>
          <t xml:space="preserve">Mesto</t>
        </is>
      </c>
      <c r="C21" s="5" t="inlineStr">
        <is>
          <t xml:space="preserve">Tržba</t>
        </is>
      </c>
      <c r="E21" s="5" t="inlineStr">
        <is>
          <t xml:space="preserve">Vodič</t>
        </is>
      </c>
      <c r="F21" s="5" t="inlineStr">
        <is>
          <t xml:space="preserve">Počet prepráv</t>
        </is>
      </c>
    </row>
    <row r="22">
      <c r="B22" s="10" t="inlineStr">
        <is>
          <t xml:space="preserve">Banská Bystrica</t>
        </is>
      </c>
      <c r="C22" s="11">
        <f>SUMIFS(Prepravy[Tržba],Prepravy[Mesto],$B22,Prepravy[Vozidlo],$C$16,Prepravy[Dátum],"&gt;="&amp;$C$17,Prepravy[Dátum],"&lt;="&amp;$C$18)</f>
        <v>794.44</v>
      </c>
      <c r="E22" s="10" t="inlineStr">
        <is>
          <t xml:space="preserve">Adam</t>
        </is>
      </c>
      <c r="F22" s="17">
        <f>COUNTIFS(Prepravy[Vodič],$E22,Prepravy[Vozidlo],$C$16,Prepravy[Dátum],"&gt;="&amp;$C$17,Prepravy[Dátum],"&lt;="&amp;$C$18)</f>
        <v>0</v>
      </c>
    </row>
    <row r="23">
      <c r="B23" s="10" t="inlineStr">
        <is>
          <t xml:space="preserve">Bratislava</t>
        </is>
      </c>
      <c r="C23" s="11">
        <f>SUMIFS(Prepravy[Tržba],Prepravy[Mesto],$B23,Prepravy[Vozidlo],$C$16,Prepravy[Dátum],"&gt;="&amp;$C$17,Prepravy[Dátum],"&lt;="&amp;$C$18)</f>
        <v>2498.65</v>
      </c>
      <c r="E23" s="10" t="inlineStr">
        <is>
          <t xml:space="preserve">Boris</t>
        </is>
      </c>
      <c r="F23" s="17">
        <f>COUNTIFS(Prepravy[Vodič],$E23,Prepravy[Vozidlo],$C$16,Prepravy[Dátum],"&gt;="&amp;$C$17,Prepravy[Dátum],"&lt;="&amp;$C$18)</f>
        <v>0</v>
      </c>
    </row>
    <row r="24">
      <c r="B24" s="10" t="inlineStr">
        <is>
          <t xml:space="preserve">Košice</t>
        </is>
      </c>
      <c r="C24" s="11">
        <f>SUMIFS(Prepravy[Tržba],Prepravy[Mesto],$B24,Prepravy[Vozidlo],$C$16,Prepravy[Dátum],"&gt;="&amp;$C$17,Prepravy[Dátum],"&lt;="&amp;$C$18)</f>
        <v>587.94</v>
      </c>
      <c r="E24" s="10" t="inlineStr">
        <is>
          <t xml:space="preserve">Cyril</t>
        </is>
      </c>
      <c r="F24" s="17">
        <f>COUNTIFS(Prepravy[Vodič],$E24,Prepravy[Vozidlo],$C$16,Prepravy[Dátum],"&gt;="&amp;$C$17,Prepravy[Dátum],"&lt;="&amp;$C$18)</f>
        <v>0</v>
      </c>
    </row>
    <row r="25">
      <c r="B25" s="10" t="inlineStr">
        <is>
          <t xml:space="preserve">Martin</t>
        </is>
      </c>
      <c r="C25" s="11">
        <f>SUMIFS(Prepravy[Tržba],Prepravy[Mesto],$B25,Prepravy[Vozidlo],$C$16,Prepravy[Dátum],"&gt;="&amp;$C$17,Prepravy[Dátum],"&lt;="&amp;$C$18)</f>
        <v>167.85</v>
      </c>
      <c r="E25" s="10" t="inlineStr">
        <is>
          <t xml:space="preserve">Dušan</t>
        </is>
      </c>
      <c r="F25" s="17">
        <f>COUNTIFS(Prepravy[Vodič],$E25,Prepravy[Vozidlo],$C$16,Prepravy[Dátum],"&gt;="&amp;$C$17,Prepravy[Dátum],"&lt;="&amp;$C$18)</f>
        <v>6</v>
      </c>
    </row>
    <row r="26">
      <c r="B26" s="10" t="inlineStr">
        <is>
          <t xml:space="preserve">Nitra</t>
        </is>
      </c>
      <c r="C26" s="11">
        <f>SUMIFS(Prepravy[Tržba],Prepravy[Mesto],$B26,Prepravy[Vozidlo],$C$16,Prepravy[Dátum],"&gt;="&amp;$C$17,Prepravy[Dátum],"&lt;="&amp;$C$18)</f>
        <v>410.13</v>
      </c>
      <c r="E26" s="10" t="inlineStr">
        <is>
          <t xml:space="preserve">Emil</t>
        </is>
      </c>
      <c r="F26" s="17">
        <f>COUNTIFS(Prepravy[Vodič],$E26,Prepravy[Vozidlo],$C$16,Prepravy[Dátum],"&gt;="&amp;$C$17,Prepravy[Dátum],"&lt;="&amp;$C$18)</f>
        <v>9</v>
      </c>
    </row>
    <row r="27">
      <c r="B27" s="10" t="inlineStr">
        <is>
          <t xml:space="preserve">Prešov</t>
        </is>
      </c>
      <c r="C27" s="11">
        <f>SUMIFS(Prepravy[Tržba],Prepravy[Mesto],$B27,Prepravy[Vozidlo],$C$16,Prepravy[Dátum],"&gt;="&amp;$C$17,Prepravy[Dátum],"&lt;="&amp;$C$18)</f>
        <v>1067.09</v>
      </c>
      <c r="E27" s="12" t="inlineStr">
        <is>
          <t xml:space="preserve">Spolu</t>
        </is>
      </c>
      <c r="F27" s="17">
        <f>SUM(F22:F26)</f>
        <v>15</v>
      </c>
    </row>
    <row r="28">
      <c r="B28" s="10" t="inlineStr">
        <is>
          <t xml:space="preserve">Trenčín</t>
        </is>
      </c>
      <c r="C28" s="11">
        <f>SUMIFS(Prepravy[Tržba],Prepravy[Mesto],$B28,Prepravy[Vozidlo],$C$16,Prepravy[Dátum],"&gt;="&amp;$C$17,Prepravy[Dátum],"&lt;="&amp;$C$18)</f>
        <v>551.69</v>
      </c>
    </row>
    <row r="29">
      <c r="B29" s="12" t="inlineStr">
        <is>
          <t xml:space="preserve">Celkový súčet</t>
        </is>
      </c>
      <c r="C29" s="11">
        <f>SUM(C22:C28)</f>
        <v>6077.79</v>
      </c>
    </row>
    <row r="31">
      <c r="B31" s="9" t="str">
        <f>_xlfn.FORMULATEXT(C22)</f>
        <v>=SUMIFS(Prepravy[Tržba],Prepravy[Mesto],$B22,Prepravy[Vozidlo],$C$16,Prepravy[Dátum],"&gt;="&amp;$C$17,Prepravy[Dátum],"&lt;="&amp;$C$18)</v>
      </c>
    </row>
    <row r="32">
      <c r="B32" s="9" t="inlineStr">
        <is>
          <t xml:space="preserve">Mesto alebo vodiča, ktorý v zvolenom období nemá žiadnu prepravu, kontingenčná tabuľka nezobrazí — tu má 0.</t>
        </is>
      </c>
    </row>
  </sheetData>
  <dataValidations count="1">
    <dataValidation sqref="C16" showDropDown="0" showInputMessage="0" showErrorMessage="0" allowBlank="1" type="list">
      <formula1>"Dodávka,Kamión,Nákladné auto"</formula1>
    </dataValidation>
  </dataValidation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tabColor rgb="FFA6A6A6"/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" customWidth="1" min="1" max="1"/>
    <col width="16" customWidth="1" min="2" max="2"/>
  </cols>
  <sheetData>
    <row r="1">
      <c r="B1" s="2" t="inlineStr">
        <is>
          <t xml:space="preserve">Navyše — cvičenie: Časová os</t>
        </is>
      </c>
    </row>
    <row r="2">
      <c r="B2" s="1" t="inlineStr">
        <is>
          <t xml:space="preserve">Nie je na teste.</t>
        </is>
      </c>
    </row>
    <row r="3">
      <c r="B3" s="3" t="inlineStr">
        <is>
          <t xml:space="preserve">Tabuľka Prepravy.</t>
        </is>
      </c>
    </row>
    <row r="4">
      <c r="B4" s="4" t="inlineStr">
        <is>
          <t xml:space="preserve">1. Na tento hárok vložte dve kontingenčné tabuľky z Prepráv: tržby podľa vozidla (bunka B16) a počet prepráv podľa zákazníka (bunka F16).</t>
        </is>
      </c>
    </row>
    <row r="5">
      <c r="B5" s="4" t="inlineStr">
        <is>
          <t xml:space="preserve">2. Pridajte rýchly filter Mesto a časovú os Dátum a pripojte ich k obom tabuľkám. 3. Nastavte Košice a obdobie júl až december 2025.</t>
        </is>
      </c>
    </row>
    <row r="6">
      <c r="B6" s="4" t="inlineStr">
        <is>
          <t xml:space="preserve">Kontrola: do Košíc bolo v 2. polroku 2025 12 prepráv za 5 148,08 €, z toho kamiónom 1 829,85 €. Najviac prepráv (4) mal zákazník Železiarstvo Klinec.</t>
        </is>
      </c>
    </row>
    <row r="7">
      <c r="B7" s="4" t="inlineStr">
        <is>
          <t xml:space="preserve">    Kontrola platí aj po doplnení nových prepráv z roku 2026 — tie do zvoleného obdobia nepatria.</t>
        </is>
      </c>
    </row>
    <row r="10">
      <c r="B10" s="3" t="inlineStr">
        <is>
          <t xml:space="preserve">Legenda</t>
        </is>
      </c>
    </row>
    <row r="11">
      <c r="B11" s="1" t="inlineStr">
        <is>
          <t xml:space="preserve">kontingenčné tabuľky vkladajte na tento hárok od bunky B16 — ďalšiu vedľa alebo pod predchádzajúcu, aby sa neprekrývali</t>
        </is>
      </c>
    </row>
    <row r="12">
      <c r="B12" s="1" t="inlineStr">
        <is>
          <t xml:space="preserve">údaje na hárkoch Prepravy a Študenti meňte, len keď o to úloha výslovne požiada</t>
        </is>
      </c>
    </row>
    <row r="13">
      <c r="B13" s="1" t="inlineStr">
        <is>
          <t xml:space="preserve">farby sú vysvetlené na hárku Úvod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tabColor rgb="FFA6A6A6"/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4" customWidth="1" min="3" max="3"/>
    <col width="14" customWidth="1" min="4" max="4"/>
    <col width="12" customWidth="1" min="5" max="5"/>
    <col width="3" customWidth="1" min="6" max="6"/>
    <col width="3" customWidth="1" min="7" max="7"/>
  </cols>
  <sheetData>
    <row r="1">
      <c r="B1" s="2" t="inlineStr">
        <is>
          <t xml:space="preserve">Navyše — Počítané pole</t>
        </is>
      </c>
    </row>
    <row r="2">
      <c r="B2" s="1" t="inlineStr">
        <is>
          <t xml:space="preserve">Nie je na teste.</t>
        </is>
      </c>
    </row>
    <row r="3">
      <c r="B3" s="4" t="inlineStr">
        <is>
          <t xml:space="preserve">Marža je podiel zisku na tržbe: (Tržba − Náklady) / Tržba. Kontingenčná tabuľka ju vie dopočítať sama — a keď pribudnú údaje, treba ju obnoviť.</t>
        </is>
      </c>
    </row>
    <row r="5">
      <c r="B5" s="3" t="inlineStr">
        <is>
          <t xml:space="preserve">Postup:</t>
        </is>
      </c>
    </row>
    <row r="6">
      <c r="B6" s="9" t="inlineStr">
        <is>
          <t xml:space="preserve">1) Kontingenčnú tabuľku z Prepráv vložte do bunky H18: Vozidlo do Riadky, Tržbu a Náklady do Hodnoty.</t>
        </is>
      </c>
    </row>
    <row r="7">
      <c r="B7" s="9" t="inlineStr">
        <is>
          <t xml:space="preserve">2) Analýza kontingenčnej tabuľky → Polia, položky a množiny → Počítané pole. Názov: Marža, vzorec: =(Tržba-Náklady)/Tržba. Formát čísla: percento.</t>
        </is>
      </c>
    </row>
    <row r="8">
      <c r="B8" s="9" t="inlineStr">
        <is>
          <t xml:space="preserve">3) Počítané pole počíta zo súčtov: marža vozidla = (súčet tržieb − súčet nákladov) / súčet tržieb. To je správna, vážená marža.</t>
        </is>
      </c>
    </row>
    <row r="9">
      <c r="B9" s="9" t="inlineStr">
        <is>
          <t xml:space="preserve">    Priemer marží jednotlivých prepráv (červená bunka vľavo) je iné číslo — krátka preprava by v ňom vážila rovnako ako dlhá.</t>
        </is>
      </c>
    </row>
    <row r="10">
      <c r="B10" s="9" t="inlineStr">
        <is>
          <t>4) Januárové prepravy druhýkrát nedopĺňajte — ak ste ich doplnili v príklade K.5, už sú v tabuľke Prepravy.</t>
        </is>
      </c>
    </row>
    <row r="11">
      <c r="B11" s="9" t="inlineStr">
        <is>
          <t>5) Tabuľka vľavo počíta vzorcami z toho, čo je práve v Prepravách. Kontingenčnú tabuľku po zmene údajov obnovte (Alt+F5) — ako v príklade K.5.</t>
        </is>
      </c>
    </row>
    <row r="12"/>
    <row r="13"/>
    <row r="14"/>
    <row r="16">
      <c r="B16" s="3" t="inlineStr">
        <is>
          <t xml:space="preserve">Výsledok, ktorý má vyjsť</t>
        </is>
      </c>
    </row>
    <row r="17">
      <c r="B17" s="1" t="inlineStr">
        <is>
          <t>vzorce počítajú z aktuálnej tabuľky Prepravy: 420 prepráv, po doplnení januára v príklade K.5 432</t>
        </is>
      </c>
    </row>
    <row r="18">
      <c r="B18" s="5" t="inlineStr">
        <is>
          <t xml:space="preserve">Vozidlo</t>
        </is>
      </c>
      <c r="C18" s="5" t="inlineStr">
        <is>
          <t xml:space="preserve">Tržba</t>
        </is>
      </c>
      <c r="D18" s="5" t="inlineStr">
        <is>
          <t xml:space="preserve">Náklady</t>
        </is>
      </c>
      <c r="E18" s="5" t="inlineStr">
        <is>
          <t xml:space="preserve">Marža</t>
        </is>
      </c>
    </row>
    <row r="19">
      <c r="B19" s="10" t="inlineStr">
        <is>
          <t xml:space="preserve">Dodávka</t>
        </is>
      </c>
      <c r="C19" s="11">
        <f>SUMIFS(Prepravy[Tržba],Prepravy[Vozidlo],$B19)</f>
        <v>34860.18</v>
      </c>
      <c r="D19" s="11">
        <f>SUMIFS(Prepravy[Náklady],Prepravy[Vozidlo],$B19)</f>
        <v>19805.55</v>
      </c>
      <c r="E19" s="18">
        <f>(C19-D19)/C19</f>
        <v>0.431857494711731</v>
      </c>
    </row>
    <row r="20">
      <c r="B20" s="10" t="inlineStr">
        <is>
          <t xml:space="preserve">Kamión</t>
        </is>
      </c>
      <c r="C20" s="11">
        <f>SUMIFS(Prepravy[Tržba],Prepravy[Vozidlo],$B20)</f>
        <v>34655.94</v>
      </c>
      <c r="D20" s="11">
        <f>SUMIFS(Prepravy[Náklady],Prepravy[Vozidlo],$B20)</f>
        <v>22439.19</v>
      </c>
      <c r="E20" s="18">
        <f>(C20-D20)/C20</f>
        <v>0.35251532637695</v>
      </c>
    </row>
    <row r="21">
      <c r="B21" s="10" t="inlineStr">
        <is>
          <t xml:space="preserve">Nákladné auto</t>
        </is>
      </c>
      <c r="C21" s="11">
        <f>SUMIFS(Prepravy[Tržba],Prepravy[Vozidlo],$B21)</f>
        <v>44067.69</v>
      </c>
      <c r="D21" s="11">
        <f>SUMIFS(Prepravy[Náklady],Prepravy[Vozidlo],$B21)</f>
        <v>26808.82</v>
      </c>
      <c r="E21" s="18">
        <f>(C21-D21)/C21</f>
        <v>0.39164453594005</v>
      </c>
    </row>
    <row r="22">
      <c r="B22" s="12" t="inlineStr">
        <is>
          <t xml:space="preserve">Celkový súčet</t>
        </is>
      </c>
      <c r="C22" s="11">
        <f>SUM(Prepravy[Tržba])</f>
        <v>113583.81</v>
      </c>
      <c r="D22" s="11">
        <f>SUM(Prepravy[Náklady])</f>
        <v>69053.56</v>
      </c>
      <c r="E22" s="18">
        <f>(C22-D22)/C22</f>
        <v>0.392047510996506</v>
      </c>
    </row>
    <row r="24">
      <c r="B24" s="10" t="inlineStr">
        <is>
          <t xml:space="preserve">Priemer marží prepráv</t>
        </is>
      </c>
      <c r="E24" s="24" cm="1">
        <f t="array" ref="E24">AVERAGE((Prepravy[Tržba]-Prepravy[Náklady])/Prepravy[Tržba])</f>
        <v>0.411675767294407</v>
      </c>
    </row>
    <row r="25">
      <c r="B25" s="10" t="inlineStr">
        <is>
          <t xml:space="preserve">Prepráv v tabuľke</t>
        </is>
      </c>
      <c r="E25" s="17">
        <f>ROWS(Prepravy[Dátum])</f>
        <v>420</v>
      </c>
    </row>
    <row r="27">
      <c r="B27" s="9" t="str">
        <f>_xlfn.FORMULATEXT(E24)</f>
        <v>=AVERAGE((Prepravy[Tržba]-Prepravy[Náklady])/Prepravy[Tržba])</v>
      </c>
    </row>
    <row r="28">
      <c r="B28" s="9" t="inlineStr">
        <is>
          <t xml:space="preserve">Priemer marží berie každú prepravu rovnako — krátke cesty s vyššou maržou (za nakládku) ho vytiahnu nahor.</t>
        </is>
      </c>
    </row>
    <row r="29">
      <c r="B29" s="9" t="inlineStr">
        <is>
          <t xml:space="preserve">Marža v E22 zodpovedá skutočnému zisku firmy: celkový zisk delený celkovou tržbou.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tabColor rgb="FFA6A6A6"/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" customWidth="1" min="1" max="1"/>
    <col width="16" customWidth="1" min="2" max="2"/>
  </cols>
  <sheetData>
    <row r="1">
      <c r="B1" s="2" t="inlineStr">
        <is>
          <t xml:space="preserve">Navyše — cvičenie: Počítané pole</t>
        </is>
      </c>
    </row>
    <row r="2">
      <c r="B2" s="1" t="inlineStr">
        <is>
          <t xml:space="preserve">Nie je na teste.</t>
        </is>
      </c>
    </row>
    <row r="3">
      <c r="B3" s="3" t="inlineStr">
        <is>
          <t>Tabuľka Prepravy v stave, v akom ju máte po príklade a cvičení K.5.</t>
        </is>
      </c>
    </row>
    <row r="4">
      <c r="B4" s="4" t="inlineStr">
        <is>
          <t xml:space="preserve">1. Kontingenčná tabuľka podľa vodiča: Tržba, Km a počítané pole Tržba na km = Tržba / Km (formát čísla na dve desatinné miesta).</t>
        </is>
      </c>
    </row>
    <row r="5">
      <c r="B5" s="4" t="inlineStr">
        <is>
          <t xml:space="preserve">2. Pridajte počítané pole Zisk = Tržba − Náklady. Ktorý vodič priniesol najväčší zisk?</t>
        </is>
      </c>
    </row>
    <row r="6">
      <c r="B6" s="4" t="inlineStr">
        <is>
          <t>Nové prepravy tu nedopĺňajte — ak ste doplnili aj februárové v cvičení K.5, už sú v tabuľke.</t>
        </is>
      </c>
    </row>
    <row r="7">
      <c r="B7" s="4" t="inlineStr">
        <is>
          <t>Kontrola pri 432 prepravách (len január): najväčší zisk má Adam (9 910,35 €), najvyššiu tržbu na km Dušan (2,63 € za km).</t>
        </is>
      </c>
    </row>
    <row r="8">
      <c r="B8" s="4" t="inlineStr">
        <is>
          <t xml:space="preserve">    Pri 440 prepravách (aj február): Adam 10 083,14 €, Dušan 2,62 € za km. Iný počet prepráv znamená, že niečo chýba alebo je tam dvakrát.</t>
        </is>
      </c>
    </row>
    <row r="11">
      <c r="B11" s="3" t="inlineStr">
        <is>
          <t xml:space="preserve">Legenda</t>
        </is>
      </c>
    </row>
    <row r="12">
      <c r="B12" s="1" t="inlineStr">
        <is>
          <t xml:space="preserve">kontingenčné tabuľky vkladajte na tento hárok od bunky B17 — ďalšiu vedľa alebo pod predchádzajúcu, aby sa neprekrývali</t>
        </is>
      </c>
    </row>
    <row r="13">
      <c r="B13" s="1" t="inlineStr">
        <is>
          <t xml:space="preserve">údaje na hárkoch Prepravy a Študenti meňte, len keď o to úloha výslovne požiada</t>
        </is>
      </c>
    </row>
    <row r="14">
      <c r="B14" s="1" t="inlineStr">
        <is>
          <t xml:space="preserve">farby sú vysvetlené na hárku Úvod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3"/>
  <sheetViews>
    <sheetView workbookViewId="0"/>
  </sheetViews>
  <sheetFormatPr defaultRowHeight="14.4" x14ac:dyDescent="0.3"/>
  <cols>
    <col min="1" max="1" width="3" customWidth="1"/>
    <col min="2" max="4" width="10" customWidth="1"/>
    <col min="5" max="5" width="7" customWidth="1"/>
    <col min="6" max="6" width="9" customWidth="1"/>
    <col min="7" max="7" width="12" customWidth="1"/>
    <col min="8" max="8" width="3" customWidth="1"/>
  </cols>
  <sheetData>
    <row r="1" spans="2:9" ht="17.399999999999999" x14ac:dyDescent="0.3">
      <c r="B1" s="33" t="inlineStr">
        <is>
          <t xml:space="preserve">Príklad K.6 — Kontingenčný graf</t>
        </is>
      </c>
    </row>
    <row r="3" spans="2:9" x14ac:dyDescent="0.3">
      <c r="B3" s="35" t="inlineStr">
        <is>
          <t xml:space="preserve">Predaj elektroniky za štyri mesiace. Z tabuľky urobte kontingenčnú tabuľku a graf naraz.</t>
        </is>
      </c>
    </row>
    <row r="5" spans="2:9" x14ac:dyDescent="0.3">
      <c r="B5" s="36" t="inlineStr">
        <is>
          <t xml:space="preserve">Mesiac</t>
        </is>
      </c>
      <c r="C5" s="36" t="inlineStr">
        <is>
          <t xml:space="preserve">Predajca</t>
        </is>
      </c>
      <c r="D5" s="36" t="inlineStr">
        <is>
          <t xml:space="preserve">Produkt</t>
        </is>
      </c>
      <c r="E5" s="36" t="inlineStr">
        <is>
          <t xml:space="preserve">Kusy</t>
        </is>
      </c>
      <c r="F5" s="36" t="inlineStr">
        <is>
          <t xml:space="preserve">Cena</t>
        </is>
      </c>
      <c r="G5" s="36" t="inlineStr">
        <is>
          <t xml:space="preserve">Tržba</t>
        </is>
      </c>
      <c r="I5" s="34" t="inlineStr">
        <is>
          <t xml:space="preserve">Postup:</t>
        </is>
      </c>
    </row>
    <row r="6" spans="2:9" x14ac:dyDescent="0.3">
      <c r="B6" s="40" t="inlineStr">
        <is>
          <t xml:space="preserve">január</t>
        </is>
      </c>
      <c r="C6" s="40" t="inlineStr">
        <is>
          <t xml:space="preserve">Adam</t>
        </is>
      </c>
      <c r="D6" s="40" t="inlineStr">
        <is>
          <t xml:space="preserve">Notebook</t>
        </is>
      </c>
      <c r="E6" s="41">
        <v>9</v>
      </c>
      <c r="F6" s="54">
        <v>890</v>
      </c>
      <c r="G6" s="55">
        <f t="shared" ref="G6:G53" si="0">E6*F6</f>
        <v>8010</v>
      </c>
      <c r="I6" s="43" t="inlineStr">
        <is>
          <t xml:space="preserve">1) Kliknite do tabuľky → Vložiť → Kontingenčný graf → Nový hárok. Vznikne kontingenčná tabuľka aj graf naraz.</t>
        </is>
      </c>
    </row>
    <row r="7" spans="2:9" x14ac:dyDescent="0.3">
      <c r="B7" s="40" t="inlineStr">
        <is>
          <t xml:space="preserve">január</t>
        </is>
      </c>
      <c r="C7" s="40" t="inlineStr">
        <is>
          <t xml:space="preserve">Adam</t>
        </is>
      </c>
      <c r="D7" s="40" t="inlineStr">
        <is>
          <t xml:space="preserve">Tablet</t>
        </is>
      </c>
      <c r="E7" s="41">
        <v>8</v>
      </c>
      <c r="F7" s="54">
        <v>420</v>
      </c>
      <c r="G7" s="55">
        <f t="shared" si="0"/>
        <v>3360</v>
      </c>
      <c r="I7" s="43" t="inlineStr">
        <is>
          <t xml:space="preserve">2) Polia: Predajca do Os (kategórie), Produkt do Legenda (rady), Tržba do Hodnoty. Graf je zoskupený stĺpcový.</t>
        </is>
      </c>
    </row>
    <row r="8" spans="2:9" x14ac:dyDescent="0.3">
      <c r="B8" s="40" t="inlineStr">
        <is>
          <t xml:space="preserve">január</t>
        </is>
      </c>
      <c r="C8" s="40" t="inlineStr">
        <is>
          <t xml:space="preserve">Adam</t>
        </is>
      </c>
      <c r="D8" s="40" t="inlineStr">
        <is>
          <t xml:space="preserve">Telefón</t>
        </is>
      </c>
      <c r="E8" s="41">
        <v>3</v>
      </c>
      <c r="F8" s="54">
        <v>610</v>
      </c>
      <c r="G8" s="55">
        <f t="shared" si="0"/>
        <v>1830</v>
      </c>
      <c r="I8" s="43" t="inlineStr">
        <is>
          <t xml:space="preserve">3) Mesiac dajte do Filtre a vyberte marec: zmení sa tabuľka aj graf. Filtrovať môžete aj tlačidlami v grafe.</t>
        </is>
      </c>
    </row>
    <row r="9" spans="2:9" x14ac:dyDescent="0.3">
      <c r="B9" s="40" t="inlineStr">
        <is>
          <t xml:space="preserve">január</t>
        </is>
      </c>
      <c r="C9" s="40" t="inlineStr">
        <is>
          <t xml:space="preserve">Beáta</t>
        </is>
      </c>
      <c r="D9" s="40" t="inlineStr">
        <is>
          <t xml:space="preserve">Notebook</t>
        </is>
      </c>
      <c r="E9" s="41">
        <v>12</v>
      </c>
      <c r="F9" s="54">
        <v>890</v>
      </c>
      <c r="G9" s="55">
        <f t="shared" si="0"/>
        <v>10680</v>
      </c>
      <c r="I9" s="43" t="inlineStr">
        <is>
          <t xml:space="preserve">4) Prepnúť riadok a stĺpec (Návrh → Prepnúť riadok alebo stĺpec) presunie polia aj v tabuľke — sú spojené.</t>
        </is>
      </c>
    </row>
    <row r="10" spans="2:9" x14ac:dyDescent="0.3">
      <c r="B10" s="40" t="inlineStr">
        <is>
          <t xml:space="preserve">január</t>
        </is>
      </c>
      <c r="C10" s="40" t="inlineStr">
        <is>
          <t xml:space="preserve">Beáta</t>
        </is>
      </c>
      <c r="D10" s="40" t="inlineStr">
        <is>
          <t xml:space="preserve">Tablet</t>
        </is>
      </c>
      <c r="E10" s="41">
        <v>12</v>
      </c>
      <c r="F10" s="54">
        <v>420</v>
      </c>
      <c r="G10" s="55">
        <f t="shared" si="0"/>
        <v>5040</v>
      </c>
      <c r="I10" s="43" t="inlineStr">
        <is>
          <t xml:space="preserve">5) Tlačidlá polí v grafe skryjete: Analýza kontingenčného grafu → Tlačidlá polí.</t>
        </is>
      </c>
    </row>
    <row r="11" spans="2:9" x14ac:dyDescent="0.3">
      <c r="B11" s="40" t="inlineStr">
        <is>
          <t xml:space="preserve">január</t>
        </is>
      </c>
      <c r="C11" s="40" t="inlineStr">
        <is>
          <t xml:space="preserve">Beáta</t>
        </is>
      </c>
      <c r="D11" s="40" t="inlineStr">
        <is>
          <t xml:space="preserve">Telefón</t>
        </is>
      </c>
      <c r="E11" s="41">
        <v>8</v>
      </c>
      <c r="F11" s="54">
        <v>610</v>
      </c>
      <c r="G11" s="55">
        <f t="shared" si="0"/>
        <v>4880</v>
      </c>
      <c r="I11" s="43" t="inlineStr">
        <is>
          <t xml:space="preserve">6) Keď zmeníte údaje v tabuľke tPredaj, graf sa zmení až po Analýza kontingenčnej tabuľky → Obnoviť.</t>
        </is>
      </c>
    </row>
    <row r="12" spans="2:9" x14ac:dyDescent="0.3">
      <c r="B12" s="40" t="inlineStr">
        <is>
          <t xml:space="preserve">január</t>
        </is>
      </c>
      <c r="C12" s="40" t="inlineStr">
        <is>
          <t xml:space="preserve">Cyril</t>
        </is>
      </c>
      <c r="D12" s="40" t="inlineStr">
        <is>
          <t xml:space="preserve">Notebook</t>
        </is>
      </c>
      <c r="E12" s="41">
        <v>14</v>
      </c>
      <c r="F12" s="54">
        <v>890</v>
      </c>
      <c r="G12" s="55">
        <f t="shared" si="0"/>
        <v>12460</v>
      </c>
      <c r="I12" s="43" t="inlineStr">
        <is>
          <t xml:space="preserve">7) Kontingenčný graf nemôže byť bodový XY, bublinový, burzový ani nové typy (vodopádový, histogram …).</t>
        </is>
      </c>
    </row>
    <row r="13" spans="2:9" x14ac:dyDescent="0.3">
      <c r="B13" s="40" t="inlineStr">
        <is>
          <t xml:space="preserve">január</t>
        </is>
      </c>
      <c r="C13" s="40" t="inlineStr">
        <is>
          <t xml:space="preserve">Cyril</t>
        </is>
      </c>
      <c r="D13" s="40" t="inlineStr">
        <is>
          <t xml:space="preserve">Tablet</t>
        </is>
      </c>
      <c r="E13" s="41">
        <v>3</v>
      </c>
      <c r="F13" s="54">
        <v>420</v>
      </c>
      <c r="G13" s="55">
        <f t="shared" si="0"/>
        <v>1260</v>
      </c>
    </row>
    <row r="14" spans="2:9" x14ac:dyDescent="0.3">
      <c r="B14" s="40" t="inlineStr">
        <is>
          <t xml:space="preserve">január</t>
        </is>
      </c>
      <c r="C14" s="40" t="inlineStr">
        <is>
          <t xml:space="preserve">Cyril</t>
        </is>
      </c>
      <c r="D14" s="40" t="inlineStr">
        <is>
          <t xml:space="preserve">Telefón</t>
        </is>
      </c>
      <c r="E14" s="41">
        <v>10</v>
      </c>
      <c r="F14" s="54">
        <v>610</v>
      </c>
      <c r="G14" s="55">
        <f t="shared" si="0"/>
        <v>6100</v>
      </c>
      <c r="I14" s="34" t="inlineStr">
        <is>
          <t xml:space="preserve">Kontrola: celková tržba je 233 950 €, najviac predala Beáta (68 470 €).</t>
        </is>
      </c>
    </row>
    <row r="15" spans="2:9" x14ac:dyDescent="0.3">
      <c r="B15" s="40" t="inlineStr">
        <is>
          <t xml:space="preserve">január</t>
        </is>
      </c>
      <c r="C15" s="40" t="inlineStr">
        <is>
          <t xml:space="preserve">Dana</t>
        </is>
      </c>
      <c r="D15" s="40" t="inlineStr">
        <is>
          <t xml:space="preserve">Notebook</t>
        </is>
      </c>
      <c r="E15" s="41">
        <v>7</v>
      </c>
      <c r="F15" s="54">
        <v>890</v>
      </c>
      <c r="G15" s="55">
        <f t="shared" si="0"/>
        <v>6230</v>
      </c>
      <c r="I15" s="34" t="inlineStr">
        <is>
          <t xml:space="preserve">    Po filtri na marec vedie Adam (23 930 €). Notebooky tvoria 44 % tržby.</t>
        </is>
      </c>
    </row>
    <row r="16" spans="2:9" x14ac:dyDescent="0.3">
      <c r="B16" s="40" t="inlineStr">
        <is>
          <t xml:space="preserve">január</t>
        </is>
      </c>
      <c r="C16" s="40" t="inlineStr">
        <is>
          <t xml:space="preserve">Dana</t>
        </is>
      </c>
      <c r="D16" s="40" t="inlineStr">
        <is>
          <t xml:space="preserve">Tablet</t>
        </is>
      </c>
      <c r="E16" s="41">
        <v>2</v>
      </c>
      <c r="F16" s="54">
        <v>420</v>
      </c>
      <c r="G16" s="55">
        <f t="shared" si="0"/>
        <v>840</v>
      </c>
    </row>
    <row r="17" spans="2:7" x14ac:dyDescent="0.3">
      <c r="B17" s="40" t="inlineStr">
        <is>
          <t xml:space="preserve">január</t>
        </is>
      </c>
      <c r="C17" s="40" t="inlineStr">
        <is>
          <t xml:space="preserve">Dana</t>
        </is>
      </c>
      <c r="D17" s="40" t="inlineStr">
        <is>
          <t xml:space="preserve">Telefón</t>
        </is>
      </c>
      <c r="E17" s="41">
        <v>14</v>
      </c>
      <c r="F17" s="54">
        <v>610</v>
      </c>
      <c r="G17" s="55">
        <f t="shared" si="0"/>
        <v>8540</v>
      </c>
    </row>
    <row r="18" spans="2:7" x14ac:dyDescent="0.3">
      <c r="B18" s="40" t="inlineStr">
        <is>
          <t xml:space="preserve">február</t>
        </is>
      </c>
      <c r="C18" s="40" t="inlineStr">
        <is>
          <t xml:space="preserve">Adam</t>
        </is>
      </c>
      <c r="D18" s="40" t="inlineStr">
        <is>
          <t xml:space="preserve">Notebook</t>
        </is>
      </c>
      <c r="E18" s="41">
        <v>4</v>
      </c>
      <c r="F18" s="54">
        <v>890</v>
      </c>
      <c r="G18" s="55">
        <f t="shared" si="0"/>
        <v>3560</v>
      </c>
    </row>
    <row r="19" spans="2:7" x14ac:dyDescent="0.3">
      <c r="B19" s="40" t="inlineStr">
        <is>
          <t xml:space="preserve">február</t>
        </is>
      </c>
      <c r="C19" s="40" t="inlineStr">
        <is>
          <t xml:space="preserve">Adam</t>
        </is>
      </c>
      <c r="D19" s="40" t="inlineStr">
        <is>
          <t xml:space="preserve">Tablet</t>
        </is>
      </c>
      <c r="E19" s="41">
        <v>3</v>
      </c>
      <c r="F19" s="54">
        <v>420</v>
      </c>
      <c r="G19" s="55">
        <f t="shared" si="0"/>
        <v>1260</v>
      </c>
    </row>
    <row r="20" spans="2:7" x14ac:dyDescent="0.3">
      <c r="B20" s="40" t="inlineStr">
        <is>
          <t xml:space="preserve">február</t>
        </is>
      </c>
      <c r="C20" s="40" t="inlineStr">
        <is>
          <t xml:space="preserve">Adam</t>
        </is>
      </c>
      <c r="D20" s="40" t="inlineStr">
        <is>
          <t xml:space="preserve">Telefón</t>
        </is>
      </c>
      <c r="E20" s="41">
        <v>4</v>
      </c>
      <c r="F20" s="54">
        <v>610</v>
      </c>
      <c r="G20" s="55">
        <f t="shared" si="0"/>
        <v>2440</v>
      </c>
    </row>
    <row r="21" spans="2:7" x14ac:dyDescent="0.3">
      <c r="B21" s="40" t="inlineStr">
        <is>
          <t xml:space="preserve">február</t>
        </is>
      </c>
      <c r="C21" s="40" t="inlineStr">
        <is>
          <t xml:space="preserve">Beáta</t>
        </is>
      </c>
      <c r="D21" s="40" t="inlineStr">
        <is>
          <t xml:space="preserve">Notebook</t>
        </is>
      </c>
      <c r="E21" s="41">
        <v>3</v>
      </c>
      <c r="F21" s="54">
        <v>890</v>
      </c>
      <c r="G21" s="55">
        <f t="shared" si="0"/>
        <v>2670</v>
      </c>
    </row>
    <row r="22" spans="2:7" x14ac:dyDescent="0.3">
      <c r="B22" s="40" t="inlineStr">
        <is>
          <t xml:space="preserve">február</t>
        </is>
      </c>
      <c r="C22" s="40" t="inlineStr">
        <is>
          <t xml:space="preserve">Beáta</t>
        </is>
      </c>
      <c r="D22" s="40" t="inlineStr">
        <is>
          <t xml:space="preserve">Tablet</t>
        </is>
      </c>
      <c r="E22" s="41">
        <v>13</v>
      </c>
      <c r="F22" s="54">
        <v>420</v>
      </c>
      <c r="G22" s="55">
        <f t="shared" si="0"/>
        <v>5460</v>
      </c>
    </row>
    <row r="23" spans="2:7" x14ac:dyDescent="0.3">
      <c r="B23" s="40" t="inlineStr">
        <is>
          <t xml:space="preserve">február</t>
        </is>
      </c>
      <c r="C23" s="40" t="inlineStr">
        <is>
          <t xml:space="preserve">Beáta</t>
        </is>
      </c>
      <c r="D23" s="40" t="inlineStr">
        <is>
          <t xml:space="preserve">Telefón</t>
        </is>
      </c>
      <c r="E23" s="41">
        <v>13</v>
      </c>
      <c r="F23" s="54">
        <v>610</v>
      </c>
      <c r="G23" s="55">
        <f t="shared" si="0"/>
        <v>7930</v>
      </c>
    </row>
    <row r="24" spans="2:7" x14ac:dyDescent="0.3">
      <c r="B24" s="40" t="inlineStr">
        <is>
          <t xml:space="preserve">február</t>
        </is>
      </c>
      <c r="C24" s="40" t="inlineStr">
        <is>
          <t xml:space="preserve">Cyril</t>
        </is>
      </c>
      <c r="D24" s="40" t="inlineStr">
        <is>
          <t xml:space="preserve">Notebook</t>
        </is>
      </c>
      <c r="E24" s="41">
        <v>5</v>
      </c>
      <c r="F24" s="54">
        <v>890</v>
      </c>
      <c r="G24" s="55">
        <f t="shared" si="0"/>
        <v>4450</v>
      </c>
    </row>
    <row r="25" spans="2:7" x14ac:dyDescent="0.3">
      <c r="B25" s="40" t="inlineStr">
        <is>
          <t xml:space="preserve">február</t>
        </is>
      </c>
      <c r="C25" s="40" t="inlineStr">
        <is>
          <t xml:space="preserve">Cyril</t>
        </is>
      </c>
      <c r="D25" s="40" t="inlineStr">
        <is>
          <t xml:space="preserve">Tablet</t>
        </is>
      </c>
      <c r="E25" s="41">
        <v>4</v>
      </c>
      <c r="F25" s="54">
        <v>420</v>
      </c>
      <c r="G25" s="55">
        <f t="shared" si="0"/>
        <v>1680</v>
      </c>
    </row>
    <row r="26" spans="2:7" x14ac:dyDescent="0.3">
      <c r="B26" s="40" t="inlineStr">
        <is>
          <t xml:space="preserve">február</t>
        </is>
      </c>
      <c r="C26" s="40" t="inlineStr">
        <is>
          <t xml:space="preserve">Cyril</t>
        </is>
      </c>
      <c r="D26" s="40" t="inlineStr">
        <is>
          <t xml:space="preserve">Telefón</t>
        </is>
      </c>
      <c r="E26" s="41">
        <v>2</v>
      </c>
      <c r="F26" s="54">
        <v>610</v>
      </c>
      <c r="G26" s="55">
        <f t="shared" si="0"/>
        <v>1220</v>
      </c>
    </row>
    <row r="27" spans="2:7" x14ac:dyDescent="0.3">
      <c r="B27" s="40" t="inlineStr">
        <is>
          <t xml:space="preserve">február</t>
        </is>
      </c>
      <c r="C27" s="40" t="inlineStr">
        <is>
          <t xml:space="preserve">Dana</t>
        </is>
      </c>
      <c r="D27" s="40" t="inlineStr">
        <is>
          <t xml:space="preserve">Notebook</t>
        </is>
      </c>
      <c r="E27" s="41">
        <v>5</v>
      </c>
      <c r="F27" s="54">
        <v>890</v>
      </c>
      <c r="G27" s="55">
        <f t="shared" si="0"/>
        <v>4450</v>
      </c>
    </row>
    <row r="28" spans="2:7" x14ac:dyDescent="0.3">
      <c r="B28" s="40" t="inlineStr">
        <is>
          <t xml:space="preserve">február</t>
        </is>
      </c>
      <c r="C28" s="40" t="inlineStr">
        <is>
          <t xml:space="preserve">Dana</t>
        </is>
      </c>
      <c r="D28" s="40" t="inlineStr">
        <is>
          <t xml:space="preserve">Tablet</t>
        </is>
      </c>
      <c r="E28" s="41">
        <v>13</v>
      </c>
      <c r="F28" s="54">
        <v>420</v>
      </c>
      <c r="G28" s="55">
        <f t="shared" si="0"/>
        <v>5460</v>
      </c>
    </row>
    <row r="29" spans="2:7" x14ac:dyDescent="0.3">
      <c r="B29" s="40" t="inlineStr">
        <is>
          <t xml:space="preserve">február</t>
        </is>
      </c>
      <c r="C29" s="40" t="inlineStr">
        <is>
          <t xml:space="preserve">Dana</t>
        </is>
      </c>
      <c r="D29" s="40" t="inlineStr">
        <is>
          <t xml:space="preserve">Telefón</t>
        </is>
      </c>
      <c r="E29" s="41">
        <v>4</v>
      </c>
      <c r="F29" s="54">
        <v>610</v>
      </c>
      <c r="G29" s="55">
        <f t="shared" si="0"/>
        <v>2440</v>
      </c>
    </row>
    <row r="30" spans="2:7" x14ac:dyDescent="0.3">
      <c r="B30" s="40" t="inlineStr">
        <is>
          <t xml:space="preserve">marec</t>
        </is>
      </c>
      <c r="C30" s="40" t="inlineStr">
        <is>
          <t xml:space="preserve">Adam</t>
        </is>
      </c>
      <c r="D30" s="40" t="inlineStr">
        <is>
          <t xml:space="preserve">Notebook</t>
        </is>
      </c>
      <c r="E30" s="41">
        <v>13</v>
      </c>
      <c r="F30" s="54">
        <v>890</v>
      </c>
      <c r="G30" s="55">
        <f t="shared" si="0"/>
        <v>11570</v>
      </c>
    </row>
    <row r="31" spans="2:7" x14ac:dyDescent="0.3">
      <c r="B31" s="40" t="inlineStr">
        <is>
          <t xml:space="preserve">marec</t>
        </is>
      </c>
      <c r="C31" s="40" t="inlineStr">
        <is>
          <t xml:space="preserve">Adam</t>
        </is>
      </c>
      <c r="D31" s="40" t="inlineStr">
        <is>
          <t xml:space="preserve">Tablet</t>
        </is>
      </c>
      <c r="E31" s="41">
        <v>12</v>
      </c>
      <c r="F31" s="54">
        <v>420</v>
      </c>
      <c r="G31" s="55">
        <f t="shared" si="0"/>
        <v>5040</v>
      </c>
    </row>
    <row r="32" spans="2:7" x14ac:dyDescent="0.3">
      <c r="B32" s="40" t="inlineStr">
        <is>
          <t xml:space="preserve">marec</t>
        </is>
      </c>
      <c r="C32" s="40" t="inlineStr">
        <is>
          <t xml:space="preserve">Adam</t>
        </is>
      </c>
      <c r="D32" s="40" t="inlineStr">
        <is>
          <t xml:space="preserve">Telefón</t>
        </is>
      </c>
      <c r="E32" s="41">
        <v>12</v>
      </c>
      <c r="F32" s="54">
        <v>610</v>
      </c>
      <c r="G32" s="55">
        <f t="shared" si="0"/>
        <v>7320</v>
      </c>
    </row>
    <row r="33" spans="2:7" x14ac:dyDescent="0.3">
      <c r="B33" s="40" t="inlineStr">
        <is>
          <t xml:space="preserve">marec</t>
        </is>
      </c>
      <c r="C33" s="40" t="inlineStr">
        <is>
          <t xml:space="preserve">Beáta</t>
        </is>
      </c>
      <c r="D33" s="40" t="inlineStr">
        <is>
          <t xml:space="preserve">Notebook</t>
        </is>
      </c>
      <c r="E33" s="41">
        <v>9</v>
      </c>
      <c r="F33" s="54">
        <v>890</v>
      </c>
      <c r="G33" s="55">
        <f t="shared" si="0"/>
        <v>8010</v>
      </c>
    </row>
    <row r="34" spans="2:7" x14ac:dyDescent="0.3">
      <c r="B34" s="40" t="inlineStr">
        <is>
          <t xml:space="preserve">marec</t>
        </is>
      </c>
      <c r="C34" s="40" t="inlineStr">
        <is>
          <t xml:space="preserve">Beáta</t>
        </is>
      </c>
      <c r="D34" s="40" t="inlineStr">
        <is>
          <t xml:space="preserve">Tablet</t>
        </is>
      </c>
      <c r="E34" s="41">
        <v>9</v>
      </c>
      <c r="F34" s="54">
        <v>420</v>
      </c>
      <c r="G34" s="55">
        <f t="shared" si="0"/>
        <v>3780</v>
      </c>
    </row>
    <row r="35" spans="2:7" x14ac:dyDescent="0.3">
      <c r="B35" s="40" t="inlineStr">
        <is>
          <t xml:space="preserve">marec</t>
        </is>
      </c>
      <c r="C35" s="40" t="inlineStr">
        <is>
          <t xml:space="preserve">Beáta</t>
        </is>
      </c>
      <c r="D35" s="40" t="inlineStr">
        <is>
          <t xml:space="preserve">Telefón</t>
        </is>
      </c>
      <c r="E35" s="41">
        <v>14</v>
      </c>
      <c r="F35" s="54">
        <v>610</v>
      </c>
      <c r="G35" s="55">
        <f t="shared" si="0"/>
        <v>8540</v>
      </c>
    </row>
    <row r="36" spans="2:7" x14ac:dyDescent="0.3">
      <c r="B36" s="40" t="inlineStr">
        <is>
          <t xml:space="preserve">marec</t>
        </is>
      </c>
      <c r="C36" s="40" t="inlineStr">
        <is>
          <t xml:space="preserve">Cyril</t>
        </is>
      </c>
      <c r="D36" s="40" t="inlineStr">
        <is>
          <t xml:space="preserve">Notebook</t>
        </is>
      </c>
      <c r="E36" s="41">
        <v>7</v>
      </c>
      <c r="F36" s="54">
        <v>890</v>
      </c>
      <c r="G36" s="55">
        <f t="shared" si="0"/>
        <v>6230</v>
      </c>
    </row>
    <row r="37" spans="2:7" x14ac:dyDescent="0.3">
      <c r="B37" s="40" t="inlineStr">
        <is>
          <t xml:space="preserve">marec</t>
        </is>
      </c>
      <c r="C37" s="40" t="inlineStr">
        <is>
          <t xml:space="preserve">Cyril</t>
        </is>
      </c>
      <c r="D37" s="40" t="inlineStr">
        <is>
          <t xml:space="preserve">Tablet</t>
        </is>
      </c>
      <c r="E37" s="41">
        <v>11</v>
      </c>
      <c r="F37" s="54">
        <v>420</v>
      </c>
      <c r="G37" s="55">
        <f t="shared" si="0"/>
        <v>4620</v>
      </c>
    </row>
    <row r="38" spans="2:7" x14ac:dyDescent="0.3">
      <c r="B38" s="40" t="inlineStr">
        <is>
          <t xml:space="preserve">marec</t>
        </is>
      </c>
      <c r="C38" s="40" t="inlineStr">
        <is>
          <t xml:space="preserve">Cyril</t>
        </is>
      </c>
      <c r="D38" s="40" t="inlineStr">
        <is>
          <t xml:space="preserve">Telefón</t>
        </is>
      </c>
      <c r="E38" s="41">
        <v>14</v>
      </c>
      <c r="F38" s="54">
        <v>610</v>
      </c>
      <c r="G38" s="55">
        <f t="shared" si="0"/>
        <v>8540</v>
      </c>
    </row>
    <row r="39" spans="2:7" x14ac:dyDescent="0.3">
      <c r="B39" s="40" t="inlineStr">
        <is>
          <t xml:space="preserve">marec</t>
        </is>
      </c>
      <c r="C39" s="40" t="inlineStr">
        <is>
          <t xml:space="preserve">Dana</t>
        </is>
      </c>
      <c r="D39" s="40" t="inlineStr">
        <is>
          <t xml:space="preserve">Notebook</t>
        </is>
      </c>
      <c r="E39" s="41">
        <v>2</v>
      </c>
      <c r="F39" s="54">
        <v>890</v>
      </c>
      <c r="G39" s="55">
        <f t="shared" si="0"/>
        <v>1780</v>
      </c>
    </row>
    <row r="40" spans="2:7" x14ac:dyDescent="0.3">
      <c r="B40" s="40" t="inlineStr">
        <is>
          <t xml:space="preserve">marec</t>
        </is>
      </c>
      <c r="C40" s="40" t="inlineStr">
        <is>
          <t xml:space="preserve">Dana</t>
        </is>
      </c>
      <c r="D40" s="40" t="inlineStr">
        <is>
          <t xml:space="preserve">Tablet</t>
        </is>
      </c>
      <c r="E40" s="41">
        <v>4</v>
      </c>
      <c r="F40" s="54">
        <v>420</v>
      </c>
      <c r="G40" s="55">
        <f t="shared" si="0"/>
        <v>1680</v>
      </c>
    </row>
    <row r="41" spans="2:7" x14ac:dyDescent="0.3">
      <c r="B41" s="40" t="inlineStr">
        <is>
          <t xml:space="preserve">marec</t>
        </is>
      </c>
      <c r="C41" s="40" t="inlineStr">
        <is>
          <t xml:space="preserve">Dana</t>
        </is>
      </c>
      <c r="D41" s="40" t="inlineStr">
        <is>
          <t xml:space="preserve">Telefón</t>
        </is>
      </c>
      <c r="E41" s="41">
        <v>2</v>
      </c>
      <c r="F41" s="54">
        <v>610</v>
      </c>
      <c r="G41" s="55">
        <f t="shared" si="0"/>
        <v>1220</v>
      </c>
    </row>
    <row r="42" spans="2:7" x14ac:dyDescent="0.3">
      <c r="B42" s="40" t="inlineStr">
        <is>
          <t xml:space="preserve">apríl</t>
        </is>
      </c>
      <c r="C42" s="40" t="inlineStr">
        <is>
          <t xml:space="preserve">Adam</t>
        </is>
      </c>
      <c r="D42" s="40" t="inlineStr">
        <is>
          <t xml:space="preserve">Notebook</t>
        </is>
      </c>
      <c r="E42" s="41">
        <v>5</v>
      </c>
      <c r="F42" s="54">
        <v>890</v>
      </c>
      <c r="G42" s="55">
        <f t="shared" si="0"/>
        <v>4450</v>
      </c>
    </row>
    <row r="43" spans="2:7" x14ac:dyDescent="0.3">
      <c r="B43" s="40" t="inlineStr">
        <is>
          <t xml:space="preserve">apríl</t>
        </is>
      </c>
      <c r="C43" s="40" t="inlineStr">
        <is>
          <t xml:space="preserve">Adam</t>
        </is>
      </c>
      <c r="D43" s="40" t="inlineStr">
        <is>
          <t xml:space="preserve">Tablet</t>
        </is>
      </c>
      <c r="E43" s="41">
        <v>4</v>
      </c>
      <c r="F43" s="54">
        <v>420</v>
      </c>
      <c r="G43" s="55">
        <f t="shared" si="0"/>
        <v>1680</v>
      </c>
    </row>
    <row r="44" spans="2:7" x14ac:dyDescent="0.3">
      <c r="B44" s="40" t="inlineStr">
        <is>
          <t xml:space="preserve">apríl</t>
        </is>
      </c>
      <c r="C44" s="40" t="inlineStr">
        <is>
          <t xml:space="preserve">Adam</t>
        </is>
      </c>
      <c r="D44" s="40" t="inlineStr">
        <is>
          <t xml:space="preserve">Telefón</t>
        </is>
      </c>
      <c r="E44" s="41">
        <v>8</v>
      </c>
      <c r="F44" s="54">
        <v>610</v>
      </c>
      <c r="G44" s="55">
        <f t="shared" si="0"/>
        <v>4880</v>
      </c>
    </row>
    <row r="45" spans="2:7" x14ac:dyDescent="0.3">
      <c r="B45" s="40" t="inlineStr">
        <is>
          <t xml:space="preserve">apríl</t>
        </is>
      </c>
      <c r="C45" s="40" t="inlineStr">
        <is>
          <t xml:space="preserve">Beáta</t>
        </is>
      </c>
      <c r="D45" s="40" t="inlineStr">
        <is>
          <t xml:space="preserve">Notebook</t>
        </is>
      </c>
      <c r="E45" s="41">
        <v>6</v>
      </c>
      <c r="F45" s="54">
        <v>890</v>
      </c>
      <c r="G45" s="55">
        <f t="shared" si="0"/>
        <v>5340</v>
      </c>
    </row>
    <row r="46" spans="2:7" x14ac:dyDescent="0.3">
      <c r="B46" s="40" t="inlineStr">
        <is>
          <t xml:space="preserve">apríl</t>
        </is>
      </c>
      <c r="C46" s="40" t="inlineStr">
        <is>
          <t xml:space="preserve">Beáta</t>
        </is>
      </c>
      <c r="D46" s="40" t="inlineStr">
        <is>
          <t xml:space="preserve">Tablet</t>
        </is>
      </c>
      <c r="E46" s="41">
        <v>3</v>
      </c>
      <c r="F46" s="54">
        <v>420</v>
      </c>
      <c r="G46" s="55">
        <f t="shared" si="0"/>
        <v>1260</v>
      </c>
    </row>
    <row r="47" spans="2:7" x14ac:dyDescent="0.3">
      <c r="B47" s="40" t="inlineStr">
        <is>
          <t xml:space="preserve">apríl</t>
        </is>
      </c>
      <c r="C47" s="40" t="inlineStr">
        <is>
          <t xml:space="preserve">Beáta</t>
        </is>
      </c>
      <c r="D47" s="40" t="inlineStr">
        <is>
          <t xml:space="preserve">Telefón</t>
        </is>
      </c>
      <c r="E47" s="41">
        <v>8</v>
      </c>
      <c r="F47" s="54">
        <v>610</v>
      </c>
      <c r="G47" s="55">
        <f t="shared" si="0"/>
        <v>4880</v>
      </c>
    </row>
    <row r="48" spans="2:7" x14ac:dyDescent="0.3">
      <c r="B48" s="40" t="inlineStr">
        <is>
          <t xml:space="preserve">apríl</t>
        </is>
      </c>
      <c r="C48" s="40" t="inlineStr">
        <is>
          <t xml:space="preserve">Cyril</t>
        </is>
      </c>
      <c r="D48" s="40" t="inlineStr">
        <is>
          <t xml:space="preserve">Notebook</t>
        </is>
      </c>
      <c r="E48" s="41">
        <v>11</v>
      </c>
      <c r="F48" s="54">
        <v>890</v>
      </c>
      <c r="G48" s="55">
        <f t="shared" si="0"/>
        <v>9790</v>
      </c>
    </row>
    <row r="49" spans="2:7" x14ac:dyDescent="0.3">
      <c r="B49" s="40" t="inlineStr">
        <is>
          <t xml:space="preserve">apríl</t>
        </is>
      </c>
      <c r="C49" s="40" t="inlineStr">
        <is>
          <t xml:space="preserve">Cyril</t>
        </is>
      </c>
      <c r="D49" s="40" t="inlineStr">
        <is>
          <t xml:space="preserve">Tablet</t>
        </is>
      </c>
      <c r="E49" s="41">
        <v>4</v>
      </c>
      <c r="F49" s="54">
        <v>420</v>
      </c>
      <c r="G49" s="55">
        <f t="shared" si="0"/>
        <v>1680</v>
      </c>
    </row>
    <row r="50" spans="2:7" x14ac:dyDescent="0.3">
      <c r="B50" s="40" t="inlineStr">
        <is>
          <t xml:space="preserve">apríl</t>
        </is>
      </c>
      <c r="C50" s="40" t="inlineStr">
        <is>
          <t xml:space="preserve">Cyril</t>
        </is>
      </c>
      <c r="D50" s="40" t="inlineStr">
        <is>
          <t xml:space="preserve">Telefón</t>
        </is>
      </c>
      <c r="E50" s="41">
        <v>13</v>
      </c>
      <c r="F50" s="54">
        <v>610</v>
      </c>
      <c r="G50" s="55">
        <f t="shared" si="0"/>
        <v>7930</v>
      </c>
    </row>
    <row r="51" spans="2:7" x14ac:dyDescent="0.3">
      <c r="B51" s="40" t="inlineStr">
        <is>
          <t xml:space="preserve">apríl</t>
        </is>
      </c>
      <c r="C51" s="40" t="inlineStr">
        <is>
          <t xml:space="preserve">Dana</t>
        </is>
      </c>
      <c r="D51" s="40" t="inlineStr">
        <is>
          <t xml:space="preserve">Notebook</t>
        </is>
      </c>
      <c r="E51" s="41">
        <v>3</v>
      </c>
      <c r="F51" s="54">
        <v>890</v>
      </c>
      <c r="G51" s="55">
        <f t="shared" si="0"/>
        <v>2670</v>
      </c>
    </row>
    <row r="52" spans="2:7" x14ac:dyDescent="0.3">
      <c r="B52" s="40" t="inlineStr">
        <is>
          <t xml:space="preserve">apríl</t>
        </is>
      </c>
      <c r="C52" s="40" t="inlineStr">
        <is>
          <t xml:space="preserve">Dana</t>
        </is>
      </c>
      <c r="D52" s="40" t="inlineStr">
        <is>
          <t xml:space="preserve">Tablet</t>
        </is>
      </c>
      <c r="E52" s="41">
        <v>5</v>
      </c>
      <c r="F52" s="54">
        <v>420</v>
      </c>
      <c r="G52" s="55">
        <f t="shared" si="0"/>
        <v>2100</v>
      </c>
    </row>
    <row r="53" spans="2:7" x14ac:dyDescent="0.3">
      <c r="B53" s="40" t="inlineStr">
        <is>
          <t xml:space="preserve">apríl</t>
        </is>
      </c>
      <c r="C53" s="40" t="inlineStr">
        <is>
          <t xml:space="preserve">Dana</t>
        </is>
      </c>
      <c r="D53" s="40" t="inlineStr">
        <is>
          <t xml:space="preserve">Telefón</t>
        </is>
      </c>
      <c r="E53" s="41">
        <v>11</v>
      </c>
      <c r="F53" s="54">
        <v>610</v>
      </c>
      <c r="G53" s="55">
        <f t="shared" si="0"/>
        <v>6710</v>
      </c>
    </row>
  </sheetData>
  <pageMargins left="0.75" right="0.75" top="1" bottom="1" header="0.5" footer="0.5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58"/>
  <sheetViews>
    <sheetView workbookViewId="0"/>
  </sheetViews>
  <sheetFormatPr defaultRowHeight="14.4" x14ac:dyDescent="0.3"/>
  <cols>
    <col min="1" max="1" width="3" customWidth="1"/>
    <col min="2" max="2" width="8" customWidth="1"/>
    <col min="3" max="3" width="9" customWidth="1"/>
    <col min="4" max="4" width="12" customWidth="1"/>
    <col min="5" max="5" width="7" customWidth="1"/>
    <col min="6" max="6" width="10" customWidth="1"/>
  </cols>
  <sheetData>
    <row r="1" spans="2:6" ht="17.399999999999999" x14ac:dyDescent="0.3">
      <c r="B1" s="33" t="inlineStr">
        <is>
          <t xml:space="preserve">Cvičenie K.6</t>
        </is>
      </c>
    </row>
    <row r="3" spans="2:6" x14ac:dyDescent="0.3">
      <c r="B3" s="34" t="inlineStr">
        <is>
          <t xml:space="preserve">Jazdy taxislužby za jeden týždeň (vymyslené údaje).</t>
        </is>
      </c>
    </row>
    <row r="4" spans="2:6" x14ac:dyDescent="0.3">
      <c r="B4" s="35" t="inlineStr">
        <is>
          <t xml:space="preserve">1. Z tabuľky urobte kontingenčný graf: vodiči na osi x, typ jazdy v legende, súčet tržby v hodnotách.</t>
        </is>
      </c>
    </row>
    <row r="5" spans="2:6" x14ac:dyDescent="0.3">
      <c r="B5" s="35" t="inlineStr">
        <is>
          <t xml:space="preserve">2. Zmeňte ho na skladaný stĺpcový — výška stĺpca je potom celková tržba vodiča.</t>
        </is>
      </c>
    </row>
    <row r="6" spans="2:6" x14ac:dyDescent="0.3">
      <c r="B6" s="35" t="inlineStr">
        <is>
          <t xml:space="preserve">3. Deň dajte do filtra a nechajte len sobotu a nedeľu. Kto zarobil najviac cez víkend?</t>
        </is>
      </c>
    </row>
    <row r="7" spans="2:6" x14ac:dyDescent="0.3">
      <c r="B7" s="35" t="inlineStr">
        <is>
          <t xml:space="preserve">Kontrola: celková tržba je 873,2 €, najviac zarobil Fero (360,6 €). Cez víkend Zuzka (128,0 €).</t>
        </is>
      </c>
    </row>
    <row r="10" spans="2:6" x14ac:dyDescent="0.3">
      <c r="B10" s="36" t="inlineStr">
        <is>
          <t xml:space="preserve">Deň</t>
        </is>
      </c>
      <c r="C10" s="36" t="inlineStr">
        <is>
          <t xml:space="preserve">Vodič</t>
        </is>
      </c>
      <c r="D10" s="36" t="inlineStr">
        <is>
          <t xml:space="preserve">Typ jazdy</t>
        </is>
      </c>
      <c r="E10" s="36" t="inlineStr">
        <is>
          <t xml:space="preserve">Km</t>
        </is>
      </c>
      <c r="F10" s="36" t="inlineStr">
        <is>
          <t xml:space="preserve">Tržba</t>
        </is>
      </c>
    </row>
    <row r="11" spans="2:6" x14ac:dyDescent="0.3">
      <c r="B11" s="41" t="inlineStr">
        <is>
          <t xml:space="preserve">po</t>
        </is>
      </c>
      <c r="C11" s="41" t="inlineStr">
        <is>
          <t xml:space="preserve">Zuzka</t>
        </is>
      </c>
      <c r="D11" s="40" t="inlineStr">
        <is>
          <t xml:space="preserve">mesto</t>
        </is>
      </c>
      <c r="E11" s="41">
        <v>6</v>
      </c>
      <c r="F11" s="63">
        <v>10.199999999999999</v>
      </c>
    </row>
    <row r="12" spans="2:6" x14ac:dyDescent="0.3">
      <c r="B12" s="41" t="inlineStr">
        <is>
          <t xml:space="preserve">po</t>
        </is>
      </c>
      <c r="C12" s="41" t="inlineStr">
        <is>
          <t xml:space="preserve">Jana</t>
        </is>
      </c>
      <c r="D12" s="40" t="inlineStr">
        <is>
          <t xml:space="preserve">mesto</t>
        </is>
      </c>
      <c r="E12" s="41">
        <v>8</v>
      </c>
      <c r="F12" s="63">
        <v>12.6</v>
      </c>
    </row>
    <row r="13" spans="2:6" x14ac:dyDescent="0.3">
      <c r="B13" s="41" t="inlineStr">
        <is>
          <t xml:space="preserve">po</t>
        </is>
      </c>
      <c r="C13" s="41" t="inlineStr">
        <is>
          <t xml:space="preserve">Jana</t>
        </is>
      </c>
      <c r="D13" s="40" t="inlineStr">
        <is>
          <t xml:space="preserve">mesto</t>
        </is>
      </c>
      <c r="E13" s="41">
        <v>3</v>
      </c>
      <c r="F13" s="63">
        <v>6.6</v>
      </c>
    </row>
    <row r="14" spans="2:6" x14ac:dyDescent="0.3">
      <c r="B14" s="41" t="inlineStr">
        <is>
          <t xml:space="preserve">po</t>
        </is>
      </c>
      <c r="C14" s="41" t="inlineStr">
        <is>
          <t xml:space="preserve">Fero</t>
        </is>
      </c>
      <c r="D14" s="40" t="inlineStr">
        <is>
          <t xml:space="preserve">mimo mesta</t>
        </is>
      </c>
      <c r="E14" s="41">
        <v>38</v>
      </c>
      <c r="F14" s="63">
        <v>48.6</v>
      </c>
    </row>
    <row r="15" spans="2:6" x14ac:dyDescent="0.3">
      <c r="B15" s="41" t="inlineStr">
        <is>
          <t xml:space="preserve">po</t>
        </is>
      </c>
      <c r="C15" s="41" t="inlineStr">
        <is>
          <t xml:space="preserve">Fero</t>
        </is>
      </c>
      <c r="D15" s="40" t="inlineStr">
        <is>
          <t xml:space="preserve">mesto</t>
        </is>
      </c>
      <c r="E15" s="41">
        <v>3</v>
      </c>
      <c r="F15" s="63">
        <v>6.6</v>
      </c>
    </row>
    <row r="16" spans="2:6" x14ac:dyDescent="0.3">
      <c r="B16" s="41" t="inlineStr">
        <is>
          <t xml:space="preserve">po</t>
        </is>
      </c>
      <c r="C16" s="41" t="inlineStr">
        <is>
          <t xml:space="preserve">Miro</t>
        </is>
      </c>
      <c r="D16" s="40" t="inlineStr">
        <is>
          <t xml:space="preserve">mimo mesta</t>
        </is>
      </c>
      <c r="E16" s="41">
        <v>28</v>
      </c>
      <c r="F16" s="63">
        <v>36.6</v>
      </c>
    </row>
    <row r="17" spans="2:6" x14ac:dyDescent="0.3">
      <c r="B17" s="41" t="inlineStr">
        <is>
          <t xml:space="preserve">ut</t>
        </is>
      </c>
      <c r="C17" s="41" t="inlineStr">
        <is>
          <t xml:space="preserve">Jana</t>
        </is>
      </c>
      <c r="D17" s="40" t="inlineStr">
        <is>
          <t xml:space="preserve">mesto</t>
        </is>
      </c>
      <c r="E17" s="41">
        <v>8</v>
      </c>
      <c r="F17" s="63">
        <v>12.6</v>
      </c>
    </row>
    <row r="18" spans="2:6" x14ac:dyDescent="0.3">
      <c r="B18" s="41" t="inlineStr">
        <is>
          <t xml:space="preserve">ut</t>
        </is>
      </c>
      <c r="C18" s="41" t="inlineStr">
        <is>
          <t xml:space="preserve">Jana</t>
        </is>
      </c>
      <c r="D18" s="40" t="inlineStr">
        <is>
          <t xml:space="preserve">mimo mesta</t>
        </is>
      </c>
      <c r="E18" s="41">
        <v>34</v>
      </c>
      <c r="F18" s="63">
        <v>43.8</v>
      </c>
    </row>
    <row r="19" spans="2:6" x14ac:dyDescent="0.3">
      <c r="B19" s="41" t="inlineStr">
        <is>
          <t xml:space="preserve">ut</t>
        </is>
      </c>
      <c r="C19" s="41" t="inlineStr">
        <is>
          <t xml:space="preserve">Miro</t>
        </is>
      </c>
      <c r="D19" s="40" t="inlineStr">
        <is>
          <t xml:space="preserve">mesto</t>
        </is>
      </c>
      <c r="E19" s="41">
        <v>8</v>
      </c>
      <c r="F19" s="63">
        <v>12.6</v>
      </c>
    </row>
    <row r="20" spans="2:6" x14ac:dyDescent="0.3">
      <c r="B20" s="41" t="inlineStr">
        <is>
          <t xml:space="preserve">ut</t>
        </is>
      </c>
      <c r="C20" s="41" t="inlineStr">
        <is>
          <t xml:space="preserve">Fero</t>
        </is>
      </c>
      <c r="D20" s="40" t="inlineStr">
        <is>
          <t xml:space="preserve">mesto</t>
        </is>
      </c>
      <c r="E20" s="41">
        <v>9</v>
      </c>
      <c r="F20" s="63">
        <v>13.8</v>
      </c>
    </row>
    <row r="21" spans="2:6" x14ac:dyDescent="0.3">
      <c r="B21" s="41" t="inlineStr">
        <is>
          <t xml:space="preserve">ut</t>
        </is>
      </c>
      <c r="C21" s="41" t="inlineStr">
        <is>
          <t xml:space="preserve">Fero</t>
        </is>
      </c>
      <c r="D21" s="40" t="inlineStr">
        <is>
          <t xml:space="preserve">mesto</t>
        </is>
      </c>
      <c r="E21" s="41">
        <v>3</v>
      </c>
      <c r="F21" s="63">
        <v>6.6</v>
      </c>
    </row>
    <row r="22" spans="2:6" x14ac:dyDescent="0.3">
      <c r="B22" s="41" t="inlineStr">
        <is>
          <t xml:space="preserve">ut</t>
        </is>
      </c>
      <c r="C22" s="41" t="inlineStr">
        <is>
          <t xml:space="preserve">Zuzka</t>
        </is>
      </c>
      <c r="D22" s="40" t="inlineStr">
        <is>
          <t xml:space="preserve">mesto</t>
        </is>
      </c>
      <c r="E22" s="41">
        <v>6</v>
      </c>
      <c r="F22" s="63">
        <v>10.199999999999999</v>
      </c>
    </row>
    <row r="23" spans="2:6" x14ac:dyDescent="0.3">
      <c r="B23" s="41" t="inlineStr">
        <is>
          <t xml:space="preserve">st</t>
        </is>
      </c>
      <c r="C23" s="41" t="inlineStr">
        <is>
          <t xml:space="preserve">Jana</t>
        </is>
      </c>
      <c r="D23" s="40" t="inlineStr">
        <is>
          <t xml:space="preserve">mesto</t>
        </is>
      </c>
      <c r="E23" s="41">
        <v>4</v>
      </c>
      <c r="F23" s="63">
        <v>7.8</v>
      </c>
    </row>
    <row r="24" spans="2:6" x14ac:dyDescent="0.3">
      <c r="B24" s="41" t="inlineStr">
        <is>
          <t xml:space="preserve">st</t>
        </is>
      </c>
      <c r="C24" s="41" t="inlineStr">
        <is>
          <t xml:space="preserve">Fero</t>
        </is>
      </c>
      <c r="D24" s="40" t="inlineStr">
        <is>
          <t xml:space="preserve">mesto</t>
        </is>
      </c>
      <c r="E24" s="41">
        <v>3</v>
      </c>
      <c r="F24" s="63">
        <v>6.6</v>
      </c>
    </row>
    <row r="25" spans="2:6" x14ac:dyDescent="0.3">
      <c r="B25" s="41" t="inlineStr">
        <is>
          <t xml:space="preserve">st</t>
        </is>
      </c>
      <c r="C25" s="41" t="inlineStr">
        <is>
          <t xml:space="preserve">Miro</t>
        </is>
      </c>
      <c r="D25" s="40" t="inlineStr">
        <is>
          <t xml:space="preserve">mesto</t>
        </is>
      </c>
      <c r="E25" s="41">
        <v>3</v>
      </c>
      <c r="F25" s="63">
        <v>6.6</v>
      </c>
    </row>
    <row r="26" spans="2:6" x14ac:dyDescent="0.3">
      <c r="B26" s="41" t="inlineStr">
        <is>
          <t xml:space="preserve">st</t>
        </is>
      </c>
      <c r="C26" s="41" t="inlineStr">
        <is>
          <t xml:space="preserve">Zuzka</t>
        </is>
      </c>
      <c r="D26" s="40" t="inlineStr">
        <is>
          <t xml:space="preserve">mesto</t>
        </is>
      </c>
      <c r="E26" s="41">
        <v>6</v>
      </c>
      <c r="F26" s="63">
        <v>10.199999999999999</v>
      </c>
    </row>
    <row r="27" spans="2:6" x14ac:dyDescent="0.3">
      <c r="B27" s="41" t="inlineStr">
        <is>
          <t xml:space="preserve">st</t>
        </is>
      </c>
      <c r="C27" s="41" t="inlineStr">
        <is>
          <t xml:space="preserve">Miro</t>
        </is>
      </c>
      <c r="D27" s="40" t="inlineStr">
        <is>
          <t xml:space="preserve">mimo mesta</t>
        </is>
      </c>
      <c r="E27" s="41">
        <v>38</v>
      </c>
      <c r="F27" s="63">
        <v>48.6</v>
      </c>
    </row>
    <row r="28" spans="2:6" x14ac:dyDescent="0.3">
      <c r="B28" s="41" t="inlineStr">
        <is>
          <t xml:space="preserve">st</t>
        </is>
      </c>
      <c r="C28" s="41" t="inlineStr">
        <is>
          <t xml:space="preserve">Fero</t>
        </is>
      </c>
      <c r="D28" s="40" t="inlineStr">
        <is>
          <t xml:space="preserve">mesto</t>
        </is>
      </c>
      <c r="E28" s="41">
        <v>9</v>
      </c>
      <c r="F28" s="63">
        <v>13.8</v>
      </c>
    </row>
    <row r="29" spans="2:6" x14ac:dyDescent="0.3">
      <c r="B29" s="41" t="inlineStr">
        <is>
          <t xml:space="preserve">št</t>
        </is>
      </c>
      <c r="C29" s="41" t="inlineStr">
        <is>
          <t xml:space="preserve">Fero</t>
        </is>
      </c>
      <c r="D29" s="40" t="inlineStr">
        <is>
          <t xml:space="preserve">mesto</t>
        </is>
      </c>
      <c r="E29" s="41">
        <v>6</v>
      </c>
      <c r="F29" s="63">
        <v>10.199999999999999</v>
      </c>
    </row>
    <row r="30" spans="2:6" x14ac:dyDescent="0.3">
      <c r="B30" s="41" t="inlineStr">
        <is>
          <t xml:space="preserve">št</t>
        </is>
      </c>
      <c r="C30" s="41" t="inlineStr">
        <is>
          <t xml:space="preserve">Jana</t>
        </is>
      </c>
      <c r="D30" s="40" t="inlineStr">
        <is>
          <t xml:space="preserve">mesto</t>
        </is>
      </c>
      <c r="E30" s="41">
        <v>8</v>
      </c>
      <c r="F30" s="63">
        <v>12.6</v>
      </c>
    </row>
    <row r="31" spans="2:6" x14ac:dyDescent="0.3">
      <c r="B31" s="41" t="inlineStr">
        <is>
          <t xml:space="preserve">št</t>
        </is>
      </c>
      <c r="C31" s="41" t="inlineStr">
        <is>
          <t xml:space="preserve">Fero</t>
        </is>
      </c>
      <c r="D31" s="40" t="inlineStr">
        <is>
          <t xml:space="preserve">mimo mesta</t>
        </is>
      </c>
      <c r="E31" s="41">
        <v>51</v>
      </c>
      <c r="F31" s="63">
        <v>64.2</v>
      </c>
    </row>
    <row r="32" spans="2:6" x14ac:dyDescent="0.3">
      <c r="B32" s="41" t="inlineStr">
        <is>
          <t xml:space="preserve">št</t>
        </is>
      </c>
      <c r="C32" s="41" t="inlineStr">
        <is>
          <t xml:space="preserve">Fero</t>
        </is>
      </c>
      <c r="D32" s="40" t="inlineStr">
        <is>
          <t xml:space="preserve">mesto</t>
        </is>
      </c>
      <c r="E32" s="41">
        <v>3</v>
      </c>
      <c r="F32" s="63">
        <v>6.6</v>
      </c>
    </row>
    <row r="33" spans="2:6" x14ac:dyDescent="0.3">
      <c r="B33" s="41" t="inlineStr">
        <is>
          <t xml:space="preserve">št</t>
        </is>
      </c>
      <c r="C33" s="41" t="inlineStr">
        <is>
          <t xml:space="preserve">Fero</t>
        </is>
      </c>
      <c r="D33" s="40" t="inlineStr">
        <is>
          <t xml:space="preserve">mimo mesta</t>
        </is>
      </c>
      <c r="E33" s="41">
        <v>30</v>
      </c>
      <c r="F33" s="63">
        <v>39</v>
      </c>
    </row>
    <row r="34" spans="2:6" x14ac:dyDescent="0.3">
      <c r="B34" s="41" t="inlineStr">
        <is>
          <t xml:space="preserve">št</t>
        </is>
      </c>
      <c r="C34" s="41" t="inlineStr">
        <is>
          <t xml:space="preserve">Jana</t>
        </is>
      </c>
      <c r="D34" s="40" t="inlineStr">
        <is>
          <t xml:space="preserve">mesto</t>
        </is>
      </c>
      <c r="E34" s="41">
        <v>9</v>
      </c>
      <c r="F34" s="63">
        <v>13.8</v>
      </c>
    </row>
    <row r="35" spans="2:6" x14ac:dyDescent="0.3">
      <c r="B35" s="41" t="inlineStr">
        <is>
          <t xml:space="preserve">pi</t>
        </is>
      </c>
      <c r="C35" s="41" t="inlineStr">
        <is>
          <t xml:space="preserve">Fero</t>
        </is>
      </c>
      <c r="D35" s="40" t="inlineStr">
        <is>
          <t xml:space="preserve">mimo mesta</t>
        </is>
      </c>
      <c r="E35" s="41">
        <v>26</v>
      </c>
      <c r="F35" s="63">
        <v>34.200000000000003</v>
      </c>
    </row>
    <row r="36" spans="2:6" x14ac:dyDescent="0.3">
      <c r="B36" s="41" t="inlineStr">
        <is>
          <t xml:space="preserve">pi</t>
        </is>
      </c>
      <c r="C36" s="41" t="inlineStr">
        <is>
          <t xml:space="preserve">Miro</t>
        </is>
      </c>
      <c r="D36" s="40" t="inlineStr">
        <is>
          <t xml:space="preserve">mesto</t>
        </is>
      </c>
      <c r="E36" s="41">
        <v>7</v>
      </c>
      <c r="F36" s="63">
        <v>11.4</v>
      </c>
    </row>
    <row r="37" spans="2:6" x14ac:dyDescent="0.3">
      <c r="B37" s="41" t="inlineStr">
        <is>
          <t xml:space="preserve">pi</t>
        </is>
      </c>
      <c r="C37" s="41" t="inlineStr">
        <is>
          <t xml:space="preserve">Miro</t>
        </is>
      </c>
      <c r="D37" s="40" t="inlineStr">
        <is>
          <t xml:space="preserve">mimo mesta</t>
        </is>
      </c>
      <c r="E37" s="41">
        <v>45</v>
      </c>
      <c r="F37" s="63">
        <v>57</v>
      </c>
    </row>
    <row r="38" spans="2:6" x14ac:dyDescent="0.3">
      <c r="B38" s="41" t="inlineStr">
        <is>
          <t xml:space="preserve">pi</t>
        </is>
      </c>
      <c r="C38" s="41" t="inlineStr">
        <is>
          <t xml:space="preserve">Miro</t>
        </is>
      </c>
      <c r="D38" s="40" t="inlineStr">
        <is>
          <t xml:space="preserve">mesto</t>
        </is>
      </c>
      <c r="E38" s="41">
        <v>4</v>
      </c>
      <c r="F38" s="63">
        <v>7.8</v>
      </c>
    </row>
    <row r="39" spans="2:6" x14ac:dyDescent="0.3">
      <c r="B39" s="41" t="inlineStr">
        <is>
          <t xml:space="preserve">pi</t>
        </is>
      </c>
      <c r="C39" s="41" t="inlineStr">
        <is>
          <t xml:space="preserve">Jana</t>
        </is>
      </c>
      <c r="D39" s="40" t="inlineStr">
        <is>
          <t xml:space="preserve">mesto</t>
        </is>
      </c>
      <c r="E39" s="41">
        <v>7</v>
      </c>
      <c r="F39" s="63">
        <v>11.4</v>
      </c>
    </row>
    <row r="40" spans="2:6" x14ac:dyDescent="0.3">
      <c r="B40" s="41" t="inlineStr">
        <is>
          <t xml:space="preserve">pi</t>
        </is>
      </c>
      <c r="C40" s="41" t="inlineStr">
        <is>
          <t xml:space="preserve">Zuzka</t>
        </is>
      </c>
      <c r="D40" s="40" t="inlineStr">
        <is>
          <t xml:space="preserve">mesto</t>
        </is>
      </c>
      <c r="E40" s="41">
        <v>5</v>
      </c>
      <c r="F40" s="63">
        <v>9</v>
      </c>
    </row>
    <row r="41" spans="2:6" x14ac:dyDescent="0.3">
      <c r="B41" s="41" t="inlineStr">
        <is>
          <t xml:space="preserve">so</t>
        </is>
      </c>
      <c r="C41" s="41" t="inlineStr">
        <is>
          <t xml:space="preserve">Jana</t>
        </is>
      </c>
      <c r="D41" s="40" t="inlineStr">
        <is>
          <t xml:space="preserve">mesto</t>
        </is>
      </c>
      <c r="E41" s="41">
        <v>9</v>
      </c>
      <c r="F41" s="63">
        <v>13.8</v>
      </c>
    </row>
    <row r="42" spans="2:6" x14ac:dyDescent="0.3">
      <c r="B42" s="41" t="inlineStr">
        <is>
          <t xml:space="preserve">so</t>
        </is>
      </c>
      <c r="C42" s="41" t="inlineStr">
        <is>
          <t xml:space="preserve">Jana</t>
        </is>
      </c>
      <c r="D42" s="40" t="inlineStr">
        <is>
          <t xml:space="preserve">mesto</t>
        </is>
      </c>
      <c r="E42" s="41">
        <v>2</v>
      </c>
      <c r="F42" s="63">
        <v>5.4</v>
      </c>
    </row>
    <row r="43" spans="2:6" x14ac:dyDescent="0.3">
      <c r="B43" s="41" t="inlineStr">
        <is>
          <t xml:space="preserve">so</t>
        </is>
      </c>
      <c r="C43" s="41" t="inlineStr">
        <is>
          <t xml:space="preserve">Fero</t>
        </is>
      </c>
      <c r="D43" s="40" t="inlineStr">
        <is>
          <t xml:space="preserve">letisko</t>
        </is>
      </c>
      <c r="E43" s="41">
        <v>18</v>
      </c>
      <c r="F43" s="63">
        <v>29.6</v>
      </c>
    </row>
    <row r="44" spans="2:6" x14ac:dyDescent="0.3">
      <c r="B44" s="41" t="inlineStr">
        <is>
          <t xml:space="preserve">so</t>
        </is>
      </c>
      <c r="C44" s="41" t="inlineStr">
        <is>
          <t xml:space="preserve">Zuzka</t>
        </is>
      </c>
      <c r="D44" s="40" t="inlineStr">
        <is>
          <t xml:space="preserve">mimo mesta</t>
        </is>
      </c>
      <c r="E44" s="41">
        <v>33</v>
      </c>
      <c r="F44" s="63">
        <v>42.6</v>
      </c>
    </row>
    <row r="45" spans="2:6" x14ac:dyDescent="0.3">
      <c r="B45" s="41" t="inlineStr">
        <is>
          <t xml:space="preserve">so</t>
        </is>
      </c>
      <c r="C45" s="41" t="inlineStr">
        <is>
          <t xml:space="preserve">Zuzka</t>
        </is>
      </c>
      <c r="D45" s="40" t="inlineStr">
        <is>
          <t xml:space="preserve">mimo mesta</t>
        </is>
      </c>
      <c r="E45" s="41">
        <v>46</v>
      </c>
      <c r="F45" s="63">
        <v>58.2</v>
      </c>
    </row>
    <row r="46" spans="2:6" x14ac:dyDescent="0.3">
      <c r="B46" s="41" t="inlineStr">
        <is>
          <t xml:space="preserve">so</t>
        </is>
      </c>
      <c r="C46" s="41" t="inlineStr">
        <is>
          <t xml:space="preserve">Fero</t>
        </is>
      </c>
      <c r="D46" s="40" t="inlineStr">
        <is>
          <t xml:space="preserve">mesto</t>
        </is>
      </c>
      <c r="E46" s="41">
        <v>3</v>
      </c>
      <c r="F46" s="63">
        <v>6.6</v>
      </c>
    </row>
    <row r="47" spans="2:6" x14ac:dyDescent="0.3">
      <c r="B47" s="41" t="inlineStr">
        <is>
          <t xml:space="preserve">ne</t>
        </is>
      </c>
      <c r="C47" s="41" t="inlineStr">
        <is>
          <t xml:space="preserve">Miro</t>
        </is>
      </c>
      <c r="D47" s="40" t="inlineStr">
        <is>
          <t xml:space="preserve">mesto</t>
        </is>
      </c>
      <c r="E47" s="41">
        <v>9</v>
      </c>
      <c r="F47" s="63">
        <v>13.8</v>
      </c>
    </row>
    <row r="48" spans="2:6" x14ac:dyDescent="0.3">
      <c r="B48" s="41" t="inlineStr">
        <is>
          <t xml:space="preserve">ne</t>
        </is>
      </c>
      <c r="C48" s="41" t="inlineStr">
        <is>
          <t xml:space="preserve">Fero</t>
        </is>
      </c>
      <c r="D48" s="40" t="inlineStr">
        <is>
          <t xml:space="preserve">mesto</t>
        </is>
      </c>
      <c r="E48" s="41">
        <v>9</v>
      </c>
      <c r="F48" s="63">
        <v>13.8</v>
      </c>
    </row>
    <row r="49" spans="2:6" x14ac:dyDescent="0.3">
      <c r="B49" s="41" t="inlineStr">
        <is>
          <t xml:space="preserve">ne</t>
        </is>
      </c>
      <c r="C49" s="41" t="inlineStr">
        <is>
          <t xml:space="preserve">Zuzka</t>
        </is>
      </c>
      <c r="D49" s="40" t="inlineStr">
        <is>
          <t xml:space="preserve">letisko</t>
        </is>
      </c>
      <c r="E49" s="41">
        <v>16</v>
      </c>
      <c r="F49" s="63">
        <v>27.2</v>
      </c>
    </row>
    <row r="50" spans="2:6" x14ac:dyDescent="0.3">
      <c r="B50" s="41" t="inlineStr">
        <is>
          <t xml:space="preserve">ne</t>
        </is>
      </c>
      <c r="C50" s="41" t="inlineStr">
        <is>
          <t xml:space="preserve">Fero</t>
        </is>
      </c>
      <c r="D50" s="40" t="inlineStr">
        <is>
          <t xml:space="preserve">letisko</t>
        </is>
      </c>
      <c r="E50" s="41">
        <v>18</v>
      </c>
      <c r="F50" s="63">
        <v>29.6</v>
      </c>
    </row>
    <row r="51" spans="2:6" x14ac:dyDescent="0.3">
      <c r="B51" s="41" t="inlineStr">
        <is>
          <t xml:space="preserve">ne</t>
        </is>
      </c>
      <c r="C51" s="41" t="inlineStr">
        <is>
          <t xml:space="preserve">Jana</t>
        </is>
      </c>
      <c r="D51" s="40" t="inlineStr">
        <is>
          <t xml:space="preserve">mesto</t>
        </is>
      </c>
      <c r="E51" s="41">
        <v>6</v>
      </c>
      <c r="F51" s="63">
        <v>10.199999999999999</v>
      </c>
    </row>
    <row r="52" spans="2:6" x14ac:dyDescent="0.3">
      <c r="B52" s="41" t="inlineStr">
        <is>
          <t xml:space="preserve">ne</t>
        </is>
      </c>
      <c r="C52" s="41" t="inlineStr">
        <is>
          <t xml:space="preserve">Fero</t>
        </is>
      </c>
      <c r="D52" s="40" t="inlineStr">
        <is>
          <t xml:space="preserve">letisko</t>
        </is>
      </c>
      <c r="E52" s="41">
        <v>19</v>
      </c>
      <c r="F52" s="63">
        <v>30.8</v>
      </c>
    </row>
    <row r="55" spans="2:6" x14ac:dyDescent="0.3">
      <c r="B55" s="34" t="inlineStr">
        <is>
          <t xml:space="preserve">Legenda</t>
        </is>
      </c>
    </row>
    <row r="56" spans="2:6" x14ac:dyDescent="0.3">
      <c r="B56" s="32" t="inlineStr">
        <is>
          <t xml:space="preserve">zadané údaje meňte, len keď o to úloha výslovne požiada</t>
        </is>
      </c>
    </row>
    <row r="57" spans="2:6" x14ac:dyDescent="0.3">
      <c r="B57" s="32" t="inlineStr">
        <is>
          <t xml:space="preserve">svoje výpočty píšte do svetložltých buniek alebo do voľných stĺpcov vpravo od tabuľky</t>
        </is>
      </c>
    </row>
    <row r="58" spans="2:6" x14ac:dyDescent="0.3">
      <c r="B58" s="32" t="inlineStr">
        <is>
          <t xml:space="preserve">farby sú vysvetlené na hárku Úvod</t>
        </is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2026-09-27T08:15:11Z</dcterms:created>
  <dcterms:modified xmlns:dcterms="http://purl.org/dc/terms/" xmlns:xsi="http://www.w3.org/2001/XMLSchema-instance" xsi:type="dcterms:W3CDTF">2026-09-27T08:15:11Z</dcterms:modified>
</cp:coreProperties>
</file>